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1095" windowWidth="15180" windowHeight="11385"/>
  </bookViews>
  <sheets>
    <sheet name="Уголовные" sheetId="1" r:id="rId1"/>
  </sheets>
  <definedNames>
    <definedName name="_xlnm.Print_Titles" localSheetId="0">Уголовные!$4:$9</definedName>
    <definedName name="_xlnm.Print_Area" localSheetId="0">Уголовные!$A$1:$Z$114</definedName>
  </definedNames>
  <calcPr calcId="145621"/>
</workbook>
</file>

<file path=xl/calcChain.xml><?xml version="1.0" encoding="utf-8"?>
<calcChain xmlns="http://schemas.openxmlformats.org/spreadsheetml/2006/main">
  <c r="V82" i="1" l="1"/>
  <c r="P21" i="1"/>
  <c r="Q21" i="1"/>
  <c r="R21" i="1"/>
  <c r="U21" i="1"/>
  <c r="V21" i="1"/>
  <c r="W21" i="1" s="1"/>
  <c r="Y21" i="1"/>
  <c r="Z21" i="1"/>
  <c r="B13" i="1" l="1"/>
  <c r="B16" i="1"/>
  <c r="B19" i="1"/>
  <c r="B22" i="1"/>
  <c r="B25" i="1"/>
  <c r="B29" i="1"/>
  <c r="B33" i="1"/>
  <c r="B38" i="1"/>
  <c r="B42" i="1"/>
  <c r="B45" i="1"/>
  <c r="B48" i="1"/>
  <c r="B51" i="1"/>
  <c r="B54" i="1"/>
  <c r="B58" i="1"/>
  <c r="B61" i="1"/>
  <c r="B64" i="1"/>
  <c r="B67" i="1"/>
  <c r="B70" i="1"/>
  <c r="B76" i="1"/>
  <c r="B80" i="1"/>
  <c r="B84" i="1"/>
  <c r="B88" i="1"/>
  <c r="B92" i="1"/>
  <c r="B96" i="1"/>
  <c r="B112" i="1"/>
  <c r="B113" i="1" l="1"/>
  <c r="U35" i="1"/>
  <c r="P82" i="1"/>
  <c r="P32" i="1"/>
  <c r="P31" i="1"/>
  <c r="Q15" i="1" l="1"/>
  <c r="U73" i="1" l="1"/>
  <c r="U31" i="1"/>
  <c r="V24" i="1"/>
  <c r="P102" i="1"/>
  <c r="V40" i="1"/>
  <c r="W40" i="1" s="1"/>
  <c r="Q40" i="1"/>
  <c r="R40" i="1" s="1"/>
  <c r="V36" i="1"/>
  <c r="W36" i="1" s="1"/>
  <c r="Q36" i="1"/>
  <c r="R36" i="1" s="1"/>
  <c r="Z36" i="1"/>
  <c r="Y36" i="1"/>
  <c r="Z40" i="1"/>
  <c r="Y40" i="1"/>
  <c r="C42" i="1" l="1"/>
  <c r="C96" i="1"/>
  <c r="C112" i="1"/>
  <c r="P107" i="1" l="1"/>
  <c r="P90" i="1"/>
  <c r="U44" i="1"/>
  <c r="P47" i="1"/>
  <c r="P15" i="1"/>
  <c r="V111" i="1" l="1"/>
  <c r="V110" i="1"/>
  <c r="V109" i="1"/>
  <c r="V108" i="1"/>
  <c r="V107" i="1"/>
  <c r="V106" i="1"/>
  <c r="V105" i="1"/>
  <c r="V104" i="1"/>
  <c r="V103" i="1"/>
  <c r="V102" i="1"/>
  <c r="W102" i="1" s="1"/>
  <c r="V101" i="1"/>
  <c r="V100" i="1"/>
  <c r="V99" i="1"/>
  <c r="V98" i="1"/>
  <c r="V95" i="1"/>
  <c r="V94" i="1"/>
  <c r="V91" i="1"/>
  <c r="V90" i="1"/>
  <c r="V87" i="1"/>
  <c r="V86" i="1"/>
  <c r="V83" i="1"/>
  <c r="W83" i="1" s="1"/>
  <c r="V79" i="1"/>
  <c r="V78" i="1"/>
  <c r="V75" i="1"/>
  <c r="V74" i="1"/>
  <c r="V73" i="1"/>
  <c r="V72" i="1"/>
  <c r="V69" i="1"/>
  <c r="V66" i="1"/>
  <c r="V63" i="1"/>
  <c r="V60" i="1"/>
  <c r="V57" i="1"/>
  <c r="V56" i="1"/>
  <c r="V53" i="1"/>
  <c r="V50" i="1"/>
  <c r="V47" i="1"/>
  <c r="V44" i="1"/>
  <c r="V41" i="1"/>
  <c r="V37" i="1"/>
  <c r="W37" i="1" s="1"/>
  <c r="V35" i="1"/>
  <c r="V32" i="1"/>
  <c r="V31" i="1"/>
  <c r="W31" i="1" s="1"/>
  <c r="V28" i="1"/>
  <c r="V27" i="1"/>
  <c r="V18" i="1"/>
  <c r="V15" i="1"/>
  <c r="V12" i="1"/>
  <c r="W12" i="1" s="1"/>
  <c r="Q111" i="1"/>
  <c r="Q110" i="1"/>
  <c r="Q109" i="1"/>
  <c r="Q108" i="1"/>
  <c r="Q107" i="1"/>
  <c r="Q106" i="1"/>
  <c r="Q105" i="1"/>
  <c r="Q104" i="1"/>
  <c r="R104" i="1" s="1"/>
  <c r="Q103" i="1"/>
  <c r="Q102" i="1"/>
  <c r="R102" i="1" s="1"/>
  <c r="Q101" i="1"/>
  <c r="Q100" i="1"/>
  <c r="Q99" i="1"/>
  <c r="Q98" i="1"/>
  <c r="Q95" i="1"/>
  <c r="Q94" i="1"/>
  <c r="Q91" i="1"/>
  <c r="Q90" i="1"/>
  <c r="Q87" i="1"/>
  <c r="Q86" i="1"/>
  <c r="Q83" i="1"/>
  <c r="Q82" i="1"/>
  <c r="Q79" i="1"/>
  <c r="Q78" i="1"/>
  <c r="Q75" i="1"/>
  <c r="Q74" i="1"/>
  <c r="Q73" i="1"/>
  <c r="Q72" i="1"/>
  <c r="Q69" i="1"/>
  <c r="Q66" i="1"/>
  <c r="Q63" i="1"/>
  <c r="Q60" i="1"/>
  <c r="Q57" i="1"/>
  <c r="Q56" i="1"/>
  <c r="Q53" i="1"/>
  <c r="Q50" i="1"/>
  <c r="Q47" i="1"/>
  <c r="Q44" i="1"/>
  <c r="Q41" i="1"/>
  <c r="Q37" i="1"/>
  <c r="R37" i="1" s="1"/>
  <c r="Q35" i="1"/>
  <c r="Q32" i="1"/>
  <c r="Q31" i="1"/>
  <c r="R31" i="1" s="1"/>
  <c r="Q28" i="1"/>
  <c r="Q27" i="1"/>
  <c r="Q24" i="1"/>
  <c r="Q18" i="1"/>
  <c r="Q12" i="1"/>
  <c r="Z102" i="1"/>
  <c r="Y102" i="1"/>
  <c r="X84" i="1"/>
  <c r="T84" i="1"/>
  <c r="S84" i="1"/>
  <c r="O84" i="1"/>
  <c r="N84" i="1"/>
  <c r="M84" i="1"/>
  <c r="L84" i="1"/>
  <c r="K84" i="1"/>
  <c r="J84" i="1"/>
  <c r="I84" i="1"/>
  <c r="H84" i="1"/>
  <c r="G84" i="1"/>
  <c r="E84" i="1"/>
  <c r="D84" i="1"/>
  <c r="C84" i="1"/>
  <c r="X42" i="1"/>
  <c r="T42" i="1"/>
  <c r="S42" i="1"/>
  <c r="O42" i="1"/>
  <c r="N42" i="1"/>
  <c r="M42" i="1"/>
  <c r="L42" i="1"/>
  <c r="K42" i="1"/>
  <c r="J42" i="1"/>
  <c r="I42" i="1"/>
  <c r="H42" i="1"/>
  <c r="G42" i="1"/>
  <c r="E42" i="1"/>
  <c r="D42" i="1"/>
  <c r="Z37" i="1"/>
  <c r="Y37" i="1"/>
  <c r="P37" i="1"/>
  <c r="X33" i="1"/>
  <c r="T33" i="1"/>
  <c r="S33" i="1"/>
  <c r="O33" i="1"/>
  <c r="N33" i="1"/>
  <c r="M33" i="1"/>
  <c r="L33" i="1"/>
  <c r="K33" i="1"/>
  <c r="J33" i="1"/>
  <c r="I33" i="1"/>
  <c r="H33" i="1"/>
  <c r="G33" i="1"/>
  <c r="E33" i="1"/>
  <c r="D33" i="1"/>
  <c r="C33" i="1"/>
  <c r="Z31" i="1"/>
  <c r="Y31" i="1"/>
  <c r="Q33" i="1" l="1"/>
  <c r="P33" i="1"/>
  <c r="U33" i="1"/>
  <c r="V42" i="1"/>
  <c r="W42" i="1" s="1"/>
  <c r="P84" i="1"/>
  <c r="V33" i="1"/>
  <c r="Z84" i="1"/>
  <c r="Z42" i="1"/>
  <c r="V84" i="1"/>
  <c r="W84" i="1" s="1"/>
  <c r="Q84" i="1"/>
  <c r="R84" i="1" s="1"/>
  <c r="Q42" i="1"/>
  <c r="R42" i="1" s="1"/>
  <c r="F84" i="1"/>
  <c r="F42" i="1"/>
  <c r="Y84" i="1"/>
  <c r="Y42" i="1"/>
  <c r="Z101" i="1" l="1"/>
  <c r="Z100" i="1"/>
  <c r="P111" i="1" l="1"/>
  <c r="P110" i="1"/>
  <c r="P109" i="1"/>
  <c r="P108" i="1"/>
  <c r="P106" i="1"/>
  <c r="P105" i="1"/>
  <c r="P104" i="1"/>
  <c r="P101" i="1"/>
  <c r="P100" i="1"/>
  <c r="P99" i="1"/>
  <c r="P98" i="1"/>
  <c r="W41" i="1" l="1"/>
  <c r="M64" i="1" l="1"/>
  <c r="L64" i="1"/>
  <c r="K64" i="1"/>
  <c r="J64" i="1"/>
  <c r="I64" i="1"/>
  <c r="H64" i="1"/>
  <c r="Z64" i="1" s="1"/>
  <c r="G64" i="1"/>
  <c r="E64" i="1"/>
  <c r="D64" i="1"/>
  <c r="C64" i="1"/>
  <c r="Y64" i="1" s="1"/>
  <c r="X64" i="1"/>
  <c r="T64" i="1"/>
  <c r="S64" i="1"/>
  <c r="O64" i="1"/>
  <c r="N64" i="1"/>
  <c r="Q64" i="1" l="1"/>
  <c r="R64" i="1" s="1"/>
  <c r="V64" i="1"/>
  <c r="W64" i="1" s="1"/>
  <c r="F64" i="1"/>
  <c r="R15" i="1" l="1"/>
  <c r="N58" i="1" l="1"/>
  <c r="T76" i="1"/>
  <c r="S76" i="1"/>
  <c r="O76" i="1"/>
  <c r="V76" i="1" l="1"/>
  <c r="R53" i="1"/>
  <c r="X112" i="1" l="1"/>
  <c r="T112" i="1"/>
  <c r="S112" i="1"/>
  <c r="O112" i="1"/>
  <c r="M112" i="1"/>
  <c r="L112" i="1"/>
  <c r="K112" i="1"/>
  <c r="J112" i="1"/>
  <c r="I112" i="1"/>
  <c r="H112" i="1"/>
  <c r="G112" i="1"/>
  <c r="E112" i="1"/>
  <c r="D112" i="1"/>
  <c r="X38" i="1"/>
  <c r="T38" i="1"/>
  <c r="S38" i="1"/>
  <c r="O38" i="1"/>
  <c r="N38" i="1"/>
  <c r="M38" i="1"/>
  <c r="L38" i="1"/>
  <c r="K38" i="1"/>
  <c r="J38" i="1"/>
  <c r="I38" i="1"/>
  <c r="H38" i="1"/>
  <c r="G38" i="1"/>
  <c r="E38" i="1"/>
  <c r="D38" i="1"/>
  <c r="C38" i="1"/>
  <c r="F33" i="1"/>
  <c r="V38" i="1" l="1"/>
  <c r="Q38" i="1"/>
  <c r="V112" i="1"/>
  <c r="U38" i="1"/>
  <c r="W111" i="1" l="1"/>
  <c r="W110" i="1"/>
  <c r="W109" i="1"/>
  <c r="W108" i="1"/>
  <c r="W107" i="1"/>
  <c r="W106" i="1"/>
  <c r="W105" i="1"/>
  <c r="W104" i="1"/>
  <c r="W103" i="1"/>
  <c r="W101" i="1"/>
  <c r="W100" i="1"/>
  <c r="W99" i="1"/>
  <c r="W98" i="1"/>
  <c r="W95" i="1"/>
  <c r="W94" i="1"/>
  <c r="W91" i="1"/>
  <c r="W90" i="1"/>
  <c r="W87" i="1"/>
  <c r="W86" i="1"/>
  <c r="W79" i="1"/>
  <c r="W78" i="1"/>
  <c r="W75" i="1"/>
  <c r="W74" i="1"/>
  <c r="W73" i="1"/>
  <c r="W72" i="1"/>
  <c r="W69" i="1"/>
  <c r="W66" i="1"/>
  <c r="W63" i="1"/>
  <c r="W60" i="1"/>
  <c r="W57" i="1"/>
  <c r="W56" i="1"/>
  <c r="W53" i="1"/>
  <c r="W50" i="1"/>
  <c r="W47" i="1"/>
  <c r="W44" i="1"/>
  <c r="W35" i="1"/>
  <c r="W32" i="1"/>
  <c r="W28" i="1"/>
  <c r="W27" i="1"/>
  <c r="W24" i="1"/>
  <c r="W18" i="1"/>
  <c r="W15" i="1"/>
  <c r="R111" i="1"/>
  <c r="R110" i="1"/>
  <c r="R109" i="1"/>
  <c r="R108" i="1"/>
  <c r="R107" i="1"/>
  <c r="R106" i="1"/>
  <c r="R105" i="1"/>
  <c r="R103" i="1"/>
  <c r="R101" i="1"/>
  <c r="R100" i="1"/>
  <c r="R99" i="1"/>
  <c r="R98" i="1"/>
  <c r="R95" i="1"/>
  <c r="R94" i="1"/>
  <c r="R91" i="1"/>
  <c r="R90" i="1"/>
  <c r="R87" i="1"/>
  <c r="R86" i="1"/>
  <c r="R83" i="1"/>
  <c r="R79" i="1"/>
  <c r="R78" i="1"/>
  <c r="R75" i="1"/>
  <c r="R74" i="1"/>
  <c r="R73" i="1"/>
  <c r="R72" i="1"/>
  <c r="R69" i="1"/>
  <c r="R66" i="1"/>
  <c r="R63" i="1"/>
  <c r="R60" i="1"/>
  <c r="R57" i="1"/>
  <c r="R56" i="1"/>
  <c r="R50" i="1"/>
  <c r="R47" i="1"/>
  <c r="R44" i="1"/>
  <c r="R41" i="1"/>
  <c r="R35" i="1"/>
  <c r="R32" i="1"/>
  <c r="R28" i="1"/>
  <c r="R27" i="1"/>
  <c r="R24" i="1"/>
  <c r="R18" i="1"/>
  <c r="R12" i="1"/>
  <c r="P95" i="1"/>
  <c r="P86" i="1"/>
  <c r="P75" i="1"/>
  <c r="P74" i="1"/>
  <c r="P73" i="1"/>
  <c r="P72" i="1"/>
  <c r="P69" i="1"/>
  <c r="P66" i="1"/>
  <c r="P60" i="1"/>
  <c r="P53" i="1"/>
  <c r="P50" i="1"/>
  <c r="P44" i="1"/>
  <c r="P35" i="1"/>
  <c r="P28" i="1"/>
  <c r="P18" i="1"/>
  <c r="Y101" i="1" l="1"/>
  <c r="N112" i="1"/>
  <c r="X96" i="1"/>
  <c r="T96" i="1"/>
  <c r="S96" i="1"/>
  <c r="O96" i="1"/>
  <c r="N96" i="1"/>
  <c r="M96" i="1"/>
  <c r="L96" i="1"/>
  <c r="K96" i="1"/>
  <c r="J96" i="1"/>
  <c r="I96" i="1"/>
  <c r="H96" i="1"/>
  <c r="G96" i="1"/>
  <c r="E96" i="1"/>
  <c r="D96" i="1"/>
  <c r="X92" i="1"/>
  <c r="T92" i="1"/>
  <c r="S92" i="1"/>
  <c r="O92" i="1"/>
  <c r="N92" i="1"/>
  <c r="M92" i="1"/>
  <c r="L92" i="1"/>
  <c r="K92" i="1"/>
  <c r="J92" i="1"/>
  <c r="I92" i="1"/>
  <c r="H92" i="1"/>
  <c r="G92" i="1"/>
  <c r="E92" i="1"/>
  <c r="D92" i="1"/>
  <c r="C92" i="1"/>
  <c r="X88" i="1"/>
  <c r="T88" i="1"/>
  <c r="S88" i="1"/>
  <c r="O88" i="1"/>
  <c r="N88" i="1"/>
  <c r="M88" i="1"/>
  <c r="L88" i="1"/>
  <c r="K88" i="1"/>
  <c r="J88" i="1"/>
  <c r="I88" i="1"/>
  <c r="H88" i="1"/>
  <c r="G88" i="1"/>
  <c r="E88" i="1"/>
  <c r="D88" i="1"/>
  <c r="C88" i="1"/>
  <c r="X80" i="1"/>
  <c r="T80" i="1"/>
  <c r="S80" i="1"/>
  <c r="O80" i="1"/>
  <c r="N80" i="1"/>
  <c r="M80" i="1"/>
  <c r="L80" i="1"/>
  <c r="K80" i="1"/>
  <c r="J80" i="1"/>
  <c r="I80" i="1"/>
  <c r="H80" i="1"/>
  <c r="G80" i="1"/>
  <c r="E80" i="1"/>
  <c r="D80" i="1"/>
  <c r="C80" i="1"/>
  <c r="X76" i="1"/>
  <c r="U76" i="1"/>
  <c r="N76" i="1"/>
  <c r="Q76" i="1" s="1"/>
  <c r="M76" i="1"/>
  <c r="L76" i="1"/>
  <c r="K76" i="1"/>
  <c r="J76" i="1"/>
  <c r="I76" i="1"/>
  <c r="H76" i="1"/>
  <c r="G76" i="1"/>
  <c r="E76" i="1"/>
  <c r="D76" i="1"/>
  <c r="C76" i="1"/>
  <c r="X70" i="1"/>
  <c r="T70" i="1"/>
  <c r="S70" i="1"/>
  <c r="O70" i="1"/>
  <c r="N70" i="1"/>
  <c r="M70" i="1"/>
  <c r="L70" i="1"/>
  <c r="K70" i="1"/>
  <c r="J70" i="1"/>
  <c r="I70" i="1"/>
  <c r="H70" i="1"/>
  <c r="G70" i="1"/>
  <c r="E70" i="1"/>
  <c r="D70" i="1"/>
  <c r="C70" i="1"/>
  <c r="X67" i="1"/>
  <c r="T67" i="1"/>
  <c r="S67" i="1"/>
  <c r="O67" i="1"/>
  <c r="N67" i="1"/>
  <c r="M67" i="1"/>
  <c r="L67" i="1"/>
  <c r="K67" i="1"/>
  <c r="J67" i="1"/>
  <c r="I67" i="1"/>
  <c r="H67" i="1"/>
  <c r="G67" i="1"/>
  <c r="E67" i="1"/>
  <c r="D67" i="1"/>
  <c r="C67" i="1"/>
  <c r="X61" i="1"/>
  <c r="T61" i="1"/>
  <c r="S61" i="1"/>
  <c r="O61" i="1"/>
  <c r="N61" i="1"/>
  <c r="M61" i="1"/>
  <c r="L61" i="1"/>
  <c r="K61" i="1"/>
  <c r="J61" i="1"/>
  <c r="I61" i="1"/>
  <c r="H61" i="1"/>
  <c r="G61" i="1"/>
  <c r="E61" i="1"/>
  <c r="D61" i="1"/>
  <c r="C61" i="1"/>
  <c r="X58" i="1"/>
  <c r="T58" i="1"/>
  <c r="S58" i="1"/>
  <c r="O58" i="1"/>
  <c r="Q58" i="1" s="1"/>
  <c r="M58" i="1"/>
  <c r="L58" i="1"/>
  <c r="K58" i="1"/>
  <c r="J58" i="1"/>
  <c r="I58" i="1"/>
  <c r="H58" i="1"/>
  <c r="G58" i="1"/>
  <c r="E58" i="1"/>
  <c r="D58" i="1"/>
  <c r="C58" i="1"/>
  <c r="X54" i="1"/>
  <c r="T54" i="1"/>
  <c r="S54" i="1"/>
  <c r="O54" i="1"/>
  <c r="N54" i="1"/>
  <c r="M54" i="1"/>
  <c r="L54" i="1"/>
  <c r="K54" i="1"/>
  <c r="J54" i="1"/>
  <c r="I54" i="1"/>
  <c r="H54" i="1"/>
  <c r="G54" i="1"/>
  <c r="E54" i="1"/>
  <c r="D54" i="1"/>
  <c r="C54" i="1"/>
  <c r="X51" i="1"/>
  <c r="T51" i="1"/>
  <c r="S51" i="1"/>
  <c r="O51" i="1"/>
  <c r="N51" i="1"/>
  <c r="M51" i="1"/>
  <c r="L51" i="1"/>
  <c r="K51" i="1"/>
  <c r="J51" i="1"/>
  <c r="I51" i="1"/>
  <c r="H51" i="1"/>
  <c r="G51" i="1"/>
  <c r="E51" i="1"/>
  <c r="D51" i="1"/>
  <c r="C51" i="1"/>
  <c r="X48" i="1"/>
  <c r="T48" i="1"/>
  <c r="S48" i="1"/>
  <c r="O48" i="1"/>
  <c r="N48" i="1"/>
  <c r="M48" i="1"/>
  <c r="L48" i="1"/>
  <c r="K48" i="1"/>
  <c r="J48" i="1"/>
  <c r="I48" i="1"/>
  <c r="H48" i="1"/>
  <c r="G48" i="1"/>
  <c r="E48" i="1"/>
  <c r="D48" i="1"/>
  <c r="C48" i="1"/>
  <c r="X45" i="1"/>
  <c r="T45" i="1"/>
  <c r="S45" i="1"/>
  <c r="O45" i="1"/>
  <c r="N45" i="1"/>
  <c r="L45" i="1"/>
  <c r="K45" i="1"/>
  <c r="J45" i="1"/>
  <c r="I45" i="1"/>
  <c r="H45" i="1"/>
  <c r="G45" i="1"/>
  <c r="E45" i="1"/>
  <c r="D45" i="1"/>
  <c r="C45" i="1"/>
  <c r="X25" i="1"/>
  <c r="T25" i="1"/>
  <c r="S25" i="1"/>
  <c r="O25" i="1"/>
  <c r="N25" i="1"/>
  <c r="M25" i="1"/>
  <c r="L25" i="1"/>
  <c r="K25" i="1"/>
  <c r="J25" i="1"/>
  <c r="I25" i="1"/>
  <c r="H25" i="1"/>
  <c r="G25" i="1"/>
  <c r="E25" i="1"/>
  <c r="D25" i="1"/>
  <c r="C25" i="1"/>
  <c r="X29" i="1"/>
  <c r="T29" i="1"/>
  <c r="S29" i="1"/>
  <c r="O29" i="1"/>
  <c r="N29" i="1"/>
  <c r="M29" i="1"/>
  <c r="L29" i="1"/>
  <c r="K29" i="1"/>
  <c r="J29" i="1"/>
  <c r="I29" i="1"/>
  <c r="H29" i="1"/>
  <c r="G29" i="1"/>
  <c r="E29" i="1"/>
  <c r="D29" i="1"/>
  <c r="C29" i="1"/>
  <c r="X22" i="1"/>
  <c r="T22" i="1"/>
  <c r="S22" i="1"/>
  <c r="O22" i="1"/>
  <c r="N22" i="1"/>
  <c r="M22" i="1"/>
  <c r="L22" i="1"/>
  <c r="K22" i="1"/>
  <c r="J22" i="1"/>
  <c r="I22" i="1"/>
  <c r="H22" i="1"/>
  <c r="G22" i="1"/>
  <c r="E22" i="1"/>
  <c r="D22" i="1"/>
  <c r="C22" i="1"/>
  <c r="X19" i="1"/>
  <c r="T19" i="1"/>
  <c r="S19" i="1"/>
  <c r="O19" i="1"/>
  <c r="N19" i="1"/>
  <c r="M19" i="1"/>
  <c r="L19" i="1"/>
  <c r="K19" i="1"/>
  <c r="J19" i="1"/>
  <c r="I19" i="1"/>
  <c r="H19" i="1"/>
  <c r="G19" i="1"/>
  <c r="E19" i="1"/>
  <c r="D19" i="1"/>
  <c r="C19" i="1"/>
  <c r="X16" i="1"/>
  <c r="T16" i="1"/>
  <c r="S16" i="1"/>
  <c r="O16" i="1"/>
  <c r="N16" i="1"/>
  <c r="M16" i="1"/>
  <c r="L16" i="1"/>
  <c r="K16" i="1"/>
  <c r="J16" i="1"/>
  <c r="I16" i="1"/>
  <c r="H16" i="1"/>
  <c r="G16" i="1"/>
  <c r="E16" i="1"/>
  <c r="D16" i="1"/>
  <c r="C16" i="1"/>
  <c r="X13" i="1"/>
  <c r="T13" i="1"/>
  <c r="S13" i="1"/>
  <c r="O13" i="1"/>
  <c r="N13" i="1"/>
  <c r="M13" i="1"/>
  <c r="L13" i="1"/>
  <c r="K13" i="1"/>
  <c r="J13" i="1"/>
  <c r="I13" i="1"/>
  <c r="H13" i="1"/>
  <c r="G13" i="1"/>
  <c r="E13" i="1"/>
  <c r="D13" i="1"/>
  <c r="C13" i="1"/>
  <c r="V25" i="1" l="1"/>
  <c r="W25" i="1" s="1"/>
  <c r="U22" i="1"/>
  <c r="P16" i="1"/>
  <c r="V16" i="1"/>
  <c r="W16" i="1" s="1"/>
  <c r="V19" i="1"/>
  <c r="W19" i="1" s="1"/>
  <c r="V29" i="1"/>
  <c r="W29" i="1" s="1"/>
  <c r="Q67" i="1"/>
  <c r="R67" i="1" s="1"/>
  <c r="V80" i="1"/>
  <c r="W80" i="1" s="1"/>
  <c r="C113" i="1"/>
  <c r="V88" i="1"/>
  <c r="W88" i="1" s="1"/>
  <c r="V13" i="1"/>
  <c r="W13" i="1" s="1"/>
  <c r="Q13" i="1"/>
  <c r="R13" i="1" s="1"/>
  <c r="Q16" i="1"/>
  <c r="R16" i="1" s="1"/>
  <c r="Q19" i="1"/>
  <c r="R19" i="1" s="1"/>
  <c r="Q25" i="1"/>
  <c r="R25" i="1" s="1"/>
  <c r="P48" i="1"/>
  <c r="V58" i="1"/>
  <c r="W58" i="1" s="1"/>
  <c r="V61" i="1"/>
  <c r="W61" i="1" s="1"/>
  <c r="V67" i="1"/>
  <c r="W67" i="1" s="1"/>
  <c r="V70" i="1"/>
  <c r="W70" i="1" s="1"/>
  <c r="V96" i="1"/>
  <c r="W96" i="1" s="1"/>
  <c r="U45" i="1"/>
  <c r="V48" i="1"/>
  <c r="W48" i="1" s="1"/>
  <c r="V51" i="1"/>
  <c r="W51" i="1" s="1"/>
  <c r="V54" i="1"/>
  <c r="W54" i="1" s="1"/>
  <c r="V92" i="1"/>
  <c r="W92" i="1" s="1"/>
  <c r="Q88" i="1"/>
  <c r="R88" i="1" s="1"/>
  <c r="Q80" i="1"/>
  <c r="R80" i="1" s="1"/>
  <c r="F45" i="1"/>
  <c r="Q96" i="1"/>
  <c r="R96" i="1" s="1"/>
  <c r="Q92" i="1"/>
  <c r="R92" i="1" s="1"/>
  <c r="Q70" i="1"/>
  <c r="R70" i="1" s="1"/>
  <c r="Q61" i="1"/>
  <c r="R61" i="1" s="1"/>
  <c r="Q54" i="1"/>
  <c r="R54" i="1" s="1"/>
  <c r="Q51" i="1"/>
  <c r="R51" i="1" s="1"/>
  <c r="Q48" i="1"/>
  <c r="R48" i="1" s="1"/>
  <c r="V45" i="1"/>
  <c r="W45" i="1" s="1"/>
  <c r="Q45" i="1"/>
  <c r="R45" i="1" s="1"/>
  <c r="P112" i="1"/>
  <c r="Q112" i="1"/>
  <c r="R112" i="1" s="1"/>
  <c r="Q29" i="1"/>
  <c r="R29" i="1" s="1"/>
  <c r="Q22" i="1"/>
  <c r="R22" i="1" s="1"/>
  <c r="V22" i="1"/>
  <c r="W22" i="1" s="1"/>
  <c r="F54" i="1"/>
  <c r="F80" i="1"/>
  <c r="F13" i="1"/>
  <c r="F19" i="1"/>
  <c r="F29" i="1"/>
  <c r="F25" i="1"/>
  <c r="P29" i="1"/>
  <c r="F16" i="1"/>
  <c r="F22" i="1"/>
  <c r="N113" i="1"/>
  <c r="Y22" i="1"/>
  <c r="R33" i="1"/>
  <c r="R38" i="1"/>
  <c r="P38" i="1"/>
  <c r="P19" i="1"/>
  <c r="P54" i="1"/>
  <c r="P61" i="1"/>
  <c r="P70" i="1"/>
  <c r="P88" i="1"/>
  <c r="P96" i="1"/>
  <c r="D113" i="1"/>
  <c r="P22" i="1"/>
  <c r="P45" i="1"/>
  <c r="P51" i="1"/>
  <c r="P67" i="1"/>
  <c r="P76" i="1"/>
  <c r="W76" i="1"/>
  <c r="Z92" i="1"/>
  <c r="P92" i="1"/>
  <c r="W112" i="1"/>
  <c r="W33" i="1"/>
  <c r="W38" i="1"/>
  <c r="R58" i="1"/>
  <c r="R76" i="1"/>
  <c r="H113" i="1"/>
  <c r="L113" i="1"/>
  <c r="Y112" i="1"/>
  <c r="M113" i="1"/>
  <c r="K113" i="1"/>
  <c r="J113" i="1"/>
  <c r="I113" i="1"/>
  <c r="G113" i="1"/>
  <c r="O113" i="1"/>
  <c r="E113" i="1"/>
  <c r="X113" i="1"/>
  <c r="T113" i="1"/>
  <c r="S113" i="1"/>
  <c r="Z90" i="1"/>
  <c r="Y90" i="1"/>
  <c r="U113" i="1" l="1"/>
  <c r="V113" i="1"/>
  <c r="W113" i="1" s="1"/>
  <c r="Q113" i="1"/>
  <c r="R113" i="1" s="1"/>
  <c r="P113" i="1"/>
  <c r="F113" i="1"/>
  <c r="Z113" i="1"/>
  <c r="Z112" i="1"/>
  <c r="Z111" i="1"/>
  <c r="Y111" i="1"/>
  <c r="Z110" i="1"/>
  <c r="Y110" i="1"/>
  <c r="Z109" i="1"/>
  <c r="Y109" i="1"/>
  <c r="Z108" i="1"/>
  <c r="Y108" i="1"/>
  <c r="Z107" i="1"/>
  <c r="Y107" i="1"/>
  <c r="Z106" i="1"/>
  <c r="Y106" i="1"/>
  <c r="Z105" i="1"/>
  <c r="Y105" i="1"/>
  <c r="Z104" i="1"/>
  <c r="Y104" i="1"/>
  <c r="Z103" i="1"/>
  <c r="Y103" i="1"/>
  <c r="Y100" i="1"/>
  <c r="Z99" i="1"/>
  <c r="Y99" i="1"/>
  <c r="Z98" i="1"/>
  <c r="Y98" i="1"/>
  <c r="Z96" i="1"/>
  <c r="Y96" i="1"/>
  <c r="Z95" i="1"/>
  <c r="Y95" i="1"/>
  <c r="Z94" i="1"/>
  <c r="Y94" i="1"/>
  <c r="Y92" i="1"/>
  <c r="Z91" i="1"/>
  <c r="Y91" i="1"/>
  <c r="Z88" i="1"/>
  <c r="Y88" i="1"/>
  <c r="Z87" i="1"/>
  <c r="Y87" i="1"/>
  <c r="Z86" i="1"/>
  <c r="Y86" i="1"/>
  <c r="Z83" i="1"/>
  <c r="Y83" i="1"/>
  <c r="Z80" i="1"/>
  <c r="Y80" i="1"/>
  <c r="Z79" i="1"/>
  <c r="Y79" i="1"/>
  <c r="Z78" i="1"/>
  <c r="Y78" i="1"/>
  <c r="Z76" i="1"/>
  <c r="Y76" i="1"/>
  <c r="Z75" i="1"/>
  <c r="Y75" i="1"/>
  <c r="Z74" i="1"/>
  <c r="Y74" i="1"/>
  <c r="Z73" i="1"/>
  <c r="Y73" i="1"/>
  <c r="Z72" i="1"/>
  <c r="Y72" i="1"/>
  <c r="Z70" i="1"/>
  <c r="Y70" i="1"/>
  <c r="Z69" i="1"/>
  <c r="Y69" i="1"/>
  <c r="Z67" i="1"/>
  <c r="Y67" i="1"/>
  <c r="Z66" i="1"/>
  <c r="Y66" i="1"/>
  <c r="Z63" i="1"/>
  <c r="Y63" i="1"/>
  <c r="Z61" i="1"/>
  <c r="Y61" i="1"/>
  <c r="Z60" i="1"/>
  <c r="Y60" i="1"/>
  <c r="Z58" i="1"/>
  <c r="Y58" i="1"/>
  <c r="Z57" i="1"/>
  <c r="Y57" i="1"/>
  <c r="Z56" i="1"/>
  <c r="Y56" i="1"/>
  <c r="Z54" i="1"/>
  <c r="Y54" i="1"/>
  <c r="Z53" i="1"/>
  <c r="Y53" i="1"/>
  <c r="Z51" i="1"/>
  <c r="Y51" i="1"/>
  <c r="Z50" i="1"/>
  <c r="Y50" i="1"/>
  <c r="Z48" i="1"/>
  <c r="Y48" i="1"/>
  <c r="Z47" i="1"/>
  <c r="Y47" i="1"/>
  <c r="Z45" i="1"/>
  <c r="Y45" i="1"/>
  <c r="Z44" i="1"/>
  <c r="Y44" i="1"/>
  <c r="Z41" i="1"/>
  <c r="Y41" i="1"/>
  <c r="Z38" i="1"/>
  <c r="Y38" i="1"/>
  <c r="Z35" i="1"/>
  <c r="Y35" i="1"/>
  <c r="Z33" i="1"/>
  <c r="Y33" i="1"/>
  <c r="Z32" i="1"/>
  <c r="Y32" i="1"/>
  <c r="Z29" i="1"/>
  <c r="Y29" i="1"/>
  <c r="Z28" i="1"/>
  <c r="Y28" i="1"/>
  <c r="Z27" i="1"/>
  <c r="Y27" i="1"/>
  <c r="Z25" i="1"/>
  <c r="Y25" i="1"/>
  <c r="Z24" i="1"/>
  <c r="Y24" i="1"/>
  <c r="Z22" i="1"/>
  <c r="Z19" i="1"/>
  <c r="Y19" i="1"/>
  <c r="Z18" i="1"/>
  <c r="Y18" i="1"/>
  <c r="Z16" i="1"/>
  <c r="Y16" i="1"/>
  <c r="Z15" i="1"/>
  <c r="Y15" i="1"/>
  <c r="Z13" i="1"/>
  <c r="Y13" i="1"/>
  <c r="Z12" i="1"/>
  <c r="Y12" i="1"/>
  <c r="F112" i="1"/>
  <c r="F96" i="1"/>
  <c r="F92" i="1"/>
  <c r="F88" i="1"/>
  <c r="F76" i="1"/>
  <c r="F70" i="1"/>
  <c r="F67" i="1"/>
  <c r="F61" i="1"/>
  <c r="F58" i="1"/>
  <c r="F51" i="1"/>
  <c r="F48" i="1"/>
  <c r="F38" i="1"/>
  <c r="Y113" i="1" l="1"/>
</calcChain>
</file>

<file path=xl/sharedStrings.xml><?xml version="1.0" encoding="utf-8"?>
<sst xmlns="http://schemas.openxmlformats.org/spreadsheetml/2006/main" count="146" uniqueCount="112">
  <si>
    <t>Вынесено частных определений</t>
  </si>
  <si>
    <t>всего</t>
  </si>
  <si>
    <t>% к обжалованным</t>
  </si>
  <si>
    <t>Нагрузка  на одного судью  в месяц</t>
  </si>
  <si>
    <t>Кол. отраб. мес.</t>
  </si>
  <si>
    <t>ПРИГОВОРЫ</t>
  </si>
  <si>
    <t>ПОСТАНОВЛЕНИЯ И ОПРЕДЕЛЕНИЯ</t>
  </si>
  <si>
    <t>Бухарова Резеда Марсовна</t>
  </si>
  <si>
    <t>ИТОГО ПО СУДУ:</t>
  </si>
  <si>
    <t>Самаева Алья Анатольевна</t>
  </si>
  <si>
    <t>Кондратьева Наталья Михайловна</t>
  </si>
  <si>
    <t>Можарцев Игорь Семенович</t>
  </si>
  <si>
    <t>Бастрикова  Светлана Сергеевна</t>
  </si>
  <si>
    <t>Мамонтова Светлана Геннадьевна</t>
  </si>
  <si>
    <t>Катайский судебный район</t>
  </si>
  <si>
    <t>Захарова Ольга Анатольевна</t>
  </si>
  <si>
    <t>Кетовский судебный район</t>
  </si>
  <si>
    <t>Закирова Юлия Борисовна</t>
  </si>
  <si>
    <t>Косулина Татьяна Павловна</t>
  </si>
  <si>
    <t>Тучкова Евгения Владимировна</t>
  </si>
  <si>
    <t>Мишкинский судебный район</t>
  </si>
  <si>
    <t>Бондаренко Ольга Геннадьевна</t>
  </si>
  <si>
    <t>Агатаева Ольга Александровна</t>
  </si>
  <si>
    <t>Браташ Ирина Алексеевна</t>
  </si>
  <si>
    <t>Журавлева Алена Юрьевна</t>
  </si>
  <si>
    <t>Абдулина Залия Салаватовна</t>
  </si>
  <si>
    <t>Целинный судебный район</t>
  </si>
  <si>
    <t>Машкина Наталья Александровна</t>
  </si>
  <si>
    <t>Балин Дмитрий Александрович</t>
  </si>
  <si>
    <t>Камышев Александр Викторович</t>
  </si>
  <si>
    <t>Мальцев Вячеслав Михайлович</t>
  </si>
  <si>
    <t>Шибаева Марина Борисовна</t>
  </si>
  <si>
    <t>Шадринский судебный район</t>
  </si>
  <si>
    <t>Зыкова Екатерина Павловна</t>
  </si>
  <si>
    <t>Шатровский судебный район</t>
  </si>
  <si>
    <t>Папулова Ксения Валерьевна</t>
  </si>
  <si>
    <t>Семернев Евгений Александрович</t>
  </si>
  <si>
    <t>Яшенкова Елена Владимировна</t>
  </si>
  <si>
    <t>Щучанский судебный район</t>
  </si>
  <si>
    <t>Колупаева Юлия Олеговна</t>
  </si>
  <si>
    <t>Ломонов Павел Владимирович</t>
  </si>
  <si>
    <t>Струнгарь Алексей Николаевич</t>
  </si>
  <si>
    <t>Азарова Екатерина Сергеевна</t>
  </si>
  <si>
    <t>Белова Елена Валерьевна</t>
  </si>
  <si>
    <t>Галкина Елена Валерьевна</t>
  </si>
  <si>
    <t>Клепикова Ирина Петровна</t>
  </si>
  <si>
    <t>Липнягов Станислав Юрьевич</t>
  </si>
  <si>
    <t>Макарова Наталья Юрьевна</t>
  </si>
  <si>
    <t>Подкорытова Татьяна Викторовна</t>
  </si>
  <si>
    <t>Попова Оксана Валерьевна</t>
  </si>
  <si>
    <t>Самыгин Михаил Сергеевич</t>
  </si>
  <si>
    <t>Третьяков Илья Александрович</t>
  </si>
  <si>
    <t>Усольцева Мария Валерьевна</t>
  </si>
  <si>
    <t>ИТОГО ПО ОБЛАСТИ:</t>
  </si>
  <si>
    <t xml:space="preserve">СПРАВКА
о работе мировых судей Курганской области по рассмотрению уголовных дел по первой и апелляционной инстанциям
</t>
  </si>
  <si>
    <t>Наименование судебногорайона 
Ф.И.О. мирового судьи</t>
  </si>
  <si>
    <t>Альменевский судебный район</t>
  </si>
  <si>
    <t>Белозерский судебный район</t>
  </si>
  <si>
    <t>Варгашинский судебный район</t>
  </si>
  <si>
    <t>Далматовский судебный район</t>
  </si>
  <si>
    <t>Звериноголовский судебный район</t>
  </si>
  <si>
    <t>Каргапольский судебный район</t>
  </si>
  <si>
    <t>Куртамышский судебный район</t>
  </si>
  <si>
    <t>Решетилова Анжелика Владимировна</t>
  </si>
  <si>
    <t>Лебяжьевский судебный район</t>
  </si>
  <si>
    <t>Макушинский судебный район</t>
  </si>
  <si>
    <t>Свердлов Александр Владимирович</t>
  </si>
  <si>
    <t>Мокроусовский судебный район</t>
  </si>
  <si>
    <t>Петуховский судебный район</t>
  </si>
  <si>
    <t>Половинский судебный район</t>
  </si>
  <si>
    <t>Притобольный судебный район</t>
  </si>
  <si>
    <t>Михайлова Светлана Владимировна</t>
  </si>
  <si>
    <t>Сафакулевский судебный район</t>
  </si>
  <si>
    <t>судебный район город Шадринск</t>
  </si>
  <si>
    <t>Шестакова Наталья Александровна</t>
  </si>
  <si>
    <t>Шумихинский судебный район</t>
  </si>
  <si>
    <t>Савостина Татьяна Александровна</t>
  </si>
  <si>
    <t>Юргамышский судебный район</t>
  </si>
  <si>
    <t>судебный район город Курган</t>
  </si>
  <si>
    <t>Всего рассмотрено (по числу дел)</t>
  </si>
  <si>
    <t>из числа 
рассмотреных</t>
  </si>
  <si>
    <t xml:space="preserve">с вынесением приговора </t>
  </si>
  <si>
    <t>кол-во</t>
  </si>
  <si>
    <t>по числу лиц</t>
  </si>
  <si>
    <t>с вынесением иного решения</t>
  </si>
  <si>
    <t>материалы</t>
  </si>
  <si>
    <t>всего рассмотрено</t>
  </si>
  <si>
    <t>1 инстанция</t>
  </si>
  <si>
    <t>в апелляционном порядке</t>
  </si>
  <si>
    <t>обжаловано приговоров на лиц</t>
  </si>
  <si>
    <t xml:space="preserve">оставлено приговоров без изменения </t>
  </si>
  <si>
    <t>изменено и отменено приговоров</t>
  </si>
  <si>
    <t>% к вынесенным приговорам</t>
  </si>
  <si>
    <t>УГОЛОВНЫЕ ДЕЛА</t>
  </si>
  <si>
    <t>МАТЕРИАЛЫ</t>
  </si>
  <si>
    <t xml:space="preserve">из числа оконченных, рассмотрено дел и материалов с нарушением сроков  УПК РФ </t>
  </si>
  <si>
    <t>обжаловано (по числу лиц)</t>
  </si>
  <si>
    <t xml:space="preserve">оставлено без изменения </t>
  </si>
  <si>
    <t>изменено и отменено</t>
  </si>
  <si>
    <t>% к рассмотренным</t>
  </si>
  <si>
    <t xml:space="preserve">уголовные дела </t>
  </si>
  <si>
    <t>Демидова Лариса Сергеевна</t>
  </si>
  <si>
    <t>Денисова Светлана Михайловна</t>
  </si>
  <si>
    <t>из граф 8 и 9 рассмотрено с вынесением решения в порядке исполнения судебных решений (гл.47 УПК РФ)</t>
  </si>
  <si>
    <t>Садыков Руслан Салимьянович</t>
  </si>
  <si>
    <t>Костромина Надежда Валентиновна</t>
  </si>
  <si>
    <t>Аверков Алексей Вячеславович</t>
  </si>
  <si>
    <t>Киселёва Вероника Викторовна</t>
  </si>
  <si>
    <t>Зайцева Людмила Андреевна</t>
  </si>
  <si>
    <t>Давыдов Денис Александрович</t>
  </si>
  <si>
    <t xml:space="preserve">Жданов Петр Сергеевич </t>
  </si>
  <si>
    <t>за 3 месяца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</si>
</sst>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13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.5"/>
      <name val="Arial"/>
      <family val="2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Fill="1"/>
    <xf numFmtId="0" fontId="3" fillId="0" borderId="0" xfId="0" applyNumberFormat="1" applyFont="1" applyFill="1"/>
    <xf numFmtId="165" fontId="3" fillId="0" borderId="0" xfId="0" applyNumberFormat="1" applyFont="1" applyFill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165" fontId="11" fillId="2" borderId="1" xfId="2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0" fontId="2" fillId="2" borderId="0" xfId="0" applyNumberFormat="1" applyFont="1" applyFill="1"/>
    <xf numFmtId="0" fontId="9" fillId="2" borderId="1" xfId="0" applyNumberFormat="1" applyFont="1" applyFill="1" applyBorder="1"/>
    <xf numFmtId="165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1" xfId="2" applyNumberFormat="1" applyFont="1" applyFill="1" applyBorder="1" applyAlignment="1">
      <alignment horizontal="center" vertical="center"/>
    </xf>
    <xf numFmtId="0" fontId="2" fillId="2" borderId="0" xfId="0" applyFont="1" applyFill="1"/>
    <xf numFmtId="0" fontId="8" fillId="2" borderId="1" xfId="0" applyNumberFormat="1" applyFont="1" applyFill="1" applyBorder="1"/>
    <xf numFmtId="9" fontId="11" fillId="2" borderId="1" xfId="2" applyFont="1" applyFill="1" applyBorder="1" applyAlignment="1">
      <alignment horizontal="center" vertical="center"/>
    </xf>
    <xf numFmtId="0" fontId="11" fillId="2" borderId="1" xfId="1" applyNumberFormat="1" applyFont="1" applyFill="1" applyBorder="1" applyAlignment="1">
      <alignment horizontal="center" vertical="center"/>
    </xf>
    <xf numFmtId="0" fontId="3" fillId="2" borderId="0" xfId="0" applyNumberFormat="1" applyFont="1" applyFill="1"/>
    <xf numFmtId="165" fontId="3" fillId="2" borderId="0" xfId="0" applyNumberFormat="1" applyFont="1" applyFill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7" fillId="2" borderId="0" xfId="0" applyNumberFormat="1" applyFont="1" applyFill="1" applyBorder="1" applyAlignment="1">
      <alignment horizontal="center" vertical="justify" wrapText="1"/>
    </xf>
    <xf numFmtId="1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2" fontId="11" fillId="2" borderId="1" xfId="2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justify" wrapText="1"/>
    </xf>
    <xf numFmtId="0" fontId="7" fillId="0" borderId="0" xfId="0" applyNumberFormat="1" applyFont="1" applyFill="1" applyBorder="1" applyAlignment="1">
      <alignment horizontal="center" vertical="justify" wrapText="1"/>
    </xf>
    <xf numFmtId="0" fontId="12" fillId="0" borderId="0" xfId="0" applyNumberFormat="1" applyFont="1" applyFill="1" applyBorder="1" applyAlignment="1">
      <alignment horizontal="center" vertical="justify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1" fontId="5" fillId="2" borderId="5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center" vertical="center" wrapText="1"/>
    </xf>
    <xf numFmtId="2" fontId="10" fillId="2" borderId="7" xfId="0" applyNumberFormat="1" applyFont="1" applyFill="1" applyBorder="1" applyAlignment="1">
      <alignment horizontal="center" vertical="center" wrapText="1"/>
    </xf>
    <xf numFmtId="2" fontId="10" fillId="2" borderId="8" xfId="0" applyNumberFormat="1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center" vertical="center" wrapText="1"/>
    </xf>
    <xf numFmtId="2" fontId="10" fillId="2" borderId="6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Z116"/>
  <sheetViews>
    <sheetView tabSelected="1" zoomScale="75" zoomScaleNormal="75" workbookViewId="0">
      <selection activeCell="O27" sqref="O27"/>
    </sheetView>
  </sheetViews>
  <sheetFormatPr defaultRowHeight="12.75" x14ac:dyDescent="0.2"/>
  <cols>
    <col min="1" max="1" width="35.85546875" style="2" customWidth="1"/>
    <col min="2" max="2" width="7.7109375" style="3" customWidth="1"/>
    <col min="3" max="3" width="11.140625" style="24" customWidth="1"/>
    <col min="4" max="4" width="8.42578125" style="24" customWidth="1"/>
    <col min="5" max="5" width="9.140625" style="24" customWidth="1"/>
    <col min="6" max="6" width="9.28515625" style="24" customWidth="1"/>
    <col min="7" max="7" width="9.28515625" style="25" customWidth="1"/>
    <col min="8" max="8" width="7.28515625" style="24" customWidth="1"/>
    <col min="9" max="9" width="8.7109375" style="24" customWidth="1"/>
    <col min="10" max="10" width="7.140625" style="25" customWidth="1"/>
    <col min="11" max="11" width="9.42578125" style="24" customWidth="1"/>
    <col min="12" max="12" width="7" style="24" customWidth="1"/>
    <col min="13" max="13" width="8.140625" style="24" customWidth="1"/>
    <col min="14" max="14" width="10" style="25" customWidth="1"/>
    <col min="15" max="15" width="7.28515625" style="24" customWidth="1"/>
    <col min="16" max="16" width="9.140625" style="24" customWidth="1"/>
    <col min="17" max="17" width="9.7109375" style="24" customWidth="1"/>
    <col min="18" max="18" width="10.5703125" style="9" customWidth="1"/>
    <col min="19" max="19" width="9.85546875" style="8" customWidth="1"/>
    <col min="20" max="20" width="7" style="8" customWidth="1"/>
    <col min="21" max="21" width="9.140625" style="8" customWidth="1"/>
    <col min="22" max="22" width="9.140625" style="9" customWidth="1"/>
    <col min="23" max="23" width="9.5703125" style="8" customWidth="1"/>
    <col min="24" max="24" width="11" style="9" customWidth="1"/>
    <col min="25" max="25" width="9.42578125" style="9" customWidth="1"/>
    <col min="26" max="26" width="9.5703125" style="8" customWidth="1"/>
    <col min="27" max="27" width="9.140625" style="1" customWidth="1"/>
    <col min="28" max="16384" width="9.140625" style="1"/>
  </cols>
  <sheetData>
    <row r="1" spans="1:26" ht="33" customHeight="1" x14ac:dyDescent="0.2">
      <c r="A1" s="32" t="s">
        <v>54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5" customHeight="1" x14ac:dyDescent="0.2">
      <c r="A2" s="32" t="s">
        <v>111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9.75" customHeight="1" x14ac:dyDescent="0.2">
      <c r="A3" s="30"/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26"/>
      <c r="Q3" s="26"/>
      <c r="R3" s="27"/>
      <c r="S3" s="28"/>
      <c r="T3" s="28"/>
      <c r="U3" s="28"/>
      <c r="V3" s="27"/>
      <c r="W3" s="28"/>
      <c r="X3" s="27"/>
      <c r="Y3" s="27"/>
      <c r="Z3" s="28"/>
    </row>
    <row r="4" spans="1:26" ht="18.75" customHeight="1" x14ac:dyDescent="0.2">
      <c r="A4" s="34" t="s">
        <v>55</v>
      </c>
      <c r="B4" s="35" t="s">
        <v>4</v>
      </c>
      <c r="C4" s="37" t="s">
        <v>87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 t="s">
        <v>88</v>
      </c>
      <c r="O4" s="37"/>
      <c r="P4" s="37"/>
      <c r="Q4" s="37"/>
      <c r="R4" s="37"/>
      <c r="S4" s="37"/>
      <c r="T4" s="37"/>
      <c r="U4" s="37"/>
      <c r="V4" s="37"/>
      <c r="W4" s="37"/>
      <c r="X4" s="37"/>
      <c r="Y4" s="44" t="s">
        <v>3</v>
      </c>
      <c r="Z4" s="45"/>
    </row>
    <row r="5" spans="1:26" ht="17.25" customHeight="1" x14ac:dyDescent="0.2">
      <c r="A5" s="34"/>
      <c r="B5" s="35"/>
      <c r="C5" s="36" t="s">
        <v>93</v>
      </c>
      <c r="D5" s="36"/>
      <c r="E5" s="36"/>
      <c r="F5" s="36"/>
      <c r="G5" s="36"/>
      <c r="H5" s="36" t="s">
        <v>94</v>
      </c>
      <c r="I5" s="36"/>
      <c r="J5" s="36"/>
      <c r="K5" s="36"/>
      <c r="L5" s="38" t="s">
        <v>95</v>
      </c>
      <c r="M5" s="39"/>
      <c r="N5" s="37" t="s">
        <v>5</v>
      </c>
      <c r="O5" s="37"/>
      <c r="P5" s="37"/>
      <c r="Q5" s="37"/>
      <c r="R5" s="37"/>
      <c r="S5" s="37" t="s">
        <v>6</v>
      </c>
      <c r="T5" s="37"/>
      <c r="U5" s="37"/>
      <c r="V5" s="37"/>
      <c r="W5" s="37"/>
      <c r="X5" s="33" t="s">
        <v>0</v>
      </c>
      <c r="Y5" s="46"/>
      <c r="Z5" s="47"/>
    </row>
    <row r="6" spans="1:26" ht="69.75" customHeight="1" x14ac:dyDescent="0.2">
      <c r="A6" s="34"/>
      <c r="B6" s="35"/>
      <c r="C6" s="33" t="s">
        <v>79</v>
      </c>
      <c r="D6" s="33" t="s">
        <v>80</v>
      </c>
      <c r="E6" s="33"/>
      <c r="F6" s="33"/>
      <c r="G6" s="33"/>
      <c r="H6" s="33" t="s">
        <v>86</v>
      </c>
      <c r="I6" s="33"/>
      <c r="J6" s="33" t="s">
        <v>103</v>
      </c>
      <c r="K6" s="33"/>
      <c r="L6" s="40"/>
      <c r="M6" s="41"/>
      <c r="N6" s="33" t="s">
        <v>89</v>
      </c>
      <c r="O6" s="42" t="s">
        <v>90</v>
      </c>
      <c r="P6" s="42"/>
      <c r="Q6" s="42" t="s">
        <v>91</v>
      </c>
      <c r="R6" s="42" t="s">
        <v>92</v>
      </c>
      <c r="S6" s="33" t="s">
        <v>96</v>
      </c>
      <c r="T6" s="42" t="s">
        <v>97</v>
      </c>
      <c r="U6" s="42"/>
      <c r="V6" s="42" t="s">
        <v>98</v>
      </c>
      <c r="W6" s="42" t="s">
        <v>99</v>
      </c>
      <c r="X6" s="33"/>
      <c r="Y6" s="46"/>
      <c r="Z6" s="47"/>
    </row>
    <row r="7" spans="1:26" ht="25.5" customHeight="1" x14ac:dyDescent="0.2">
      <c r="A7" s="34"/>
      <c r="B7" s="35"/>
      <c r="C7" s="33"/>
      <c r="D7" s="33" t="s">
        <v>81</v>
      </c>
      <c r="E7" s="33"/>
      <c r="F7" s="33" t="s">
        <v>84</v>
      </c>
      <c r="G7" s="33"/>
      <c r="H7" s="33" t="s">
        <v>82</v>
      </c>
      <c r="I7" s="33" t="s">
        <v>83</v>
      </c>
      <c r="J7" s="33" t="s">
        <v>82</v>
      </c>
      <c r="K7" s="33" t="s">
        <v>83</v>
      </c>
      <c r="L7" s="33" t="s">
        <v>82</v>
      </c>
      <c r="M7" s="33" t="s">
        <v>83</v>
      </c>
      <c r="N7" s="33"/>
      <c r="O7" s="42" t="s">
        <v>1</v>
      </c>
      <c r="P7" s="42" t="s">
        <v>2</v>
      </c>
      <c r="Q7" s="42"/>
      <c r="R7" s="42"/>
      <c r="S7" s="33"/>
      <c r="T7" s="42" t="s">
        <v>1</v>
      </c>
      <c r="U7" s="42" t="s">
        <v>2</v>
      </c>
      <c r="V7" s="42"/>
      <c r="W7" s="42"/>
      <c r="X7" s="33"/>
      <c r="Y7" s="48"/>
      <c r="Z7" s="49"/>
    </row>
    <row r="8" spans="1:26" ht="24" customHeight="1" x14ac:dyDescent="0.2">
      <c r="A8" s="34"/>
      <c r="B8" s="35"/>
      <c r="C8" s="33"/>
      <c r="D8" s="33" t="s">
        <v>82</v>
      </c>
      <c r="E8" s="33" t="s">
        <v>83</v>
      </c>
      <c r="F8" s="33" t="s">
        <v>82</v>
      </c>
      <c r="G8" s="33" t="s">
        <v>83</v>
      </c>
      <c r="H8" s="33"/>
      <c r="I8" s="33"/>
      <c r="J8" s="33"/>
      <c r="K8" s="33"/>
      <c r="L8" s="33"/>
      <c r="M8" s="33"/>
      <c r="N8" s="33"/>
      <c r="O8" s="42"/>
      <c r="P8" s="42"/>
      <c r="Q8" s="42"/>
      <c r="R8" s="42"/>
      <c r="S8" s="33"/>
      <c r="T8" s="42"/>
      <c r="U8" s="42"/>
      <c r="V8" s="42"/>
      <c r="W8" s="42"/>
      <c r="X8" s="33"/>
      <c r="Y8" s="33" t="s">
        <v>100</v>
      </c>
      <c r="Z8" s="43" t="s">
        <v>85</v>
      </c>
    </row>
    <row r="9" spans="1:26" ht="9" customHeight="1" x14ac:dyDescent="0.2">
      <c r="A9" s="34"/>
      <c r="B9" s="35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42"/>
      <c r="P9" s="42"/>
      <c r="Q9" s="42"/>
      <c r="R9" s="42"/>
      <c r="S9" s="33"/>
      <c r="T9" s="42"/>
      <c r="U9" s="42"/>
      <c r="V9" s="42"/>
      <c r="W9" s="42"/>
      <c r="X9" s="33"/>
      <c r="Y9" s="33"/>
      <c r="Z9" s="43"/>
    </row>
    <row r="10" spans="1:26" s="12" customFormat="1" x14ac:dyDescent="0.2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N10" s="5">
        <v>14</v>
      </c>
      <c r="O10" s="5">
        <v>15</v>
      </c>
      <c r="P10" s="5">
        <v>16</v>
      </c>
      <c r="Q10" s="5">
        <v>17</v>
      </c>
      <c r="R10" s="5">
        <v>18</v>
      </c>
      <c r="S10" s="5">
        <v>19</v>
      </c>
      <c r="T10" s="5">
        <v>20</v>
      </c>
      <c r="U10" s="5">
        <v>21</v>
      </c>
      <c r="V10" s="5">
        <v>22</v>
      </c>
      <c r="W10" s="5">
        <v>23</v>
      </c>
      <c r="X10" s="5">
        <v>24</v>
      </c>
      <c r="Y10" s="5">
        <v>25</v>
      </c>
      <c r="Z10" s="5">
        <v>26</v>
      </c>
    </row>
    <row r="11" spans="1:26" s="18" customFormat="1" x14ac:dyDescent="0.2">
      <c r="A11" s="13" t="s">
        <v>56</v>
      </c>
      <c r="B11" s="14"/>
      <c r="C11" s="15"/>
      <c r="D11" s="15"/>
      <c r="E11" s="15"/>
      <c r="F11" s="15"/>
      <c r="G11" s="16"/>
      <c r="H11" s="15"/>
      <c r="I11" s="15"/>
      <c r="J11" s="16"/>
      <c r="K11" s="15"/>
      <c r="L11" s="15"/>
      <c r="M11" s="15"/>
      <c r="N11" s="16"/>
      <c r="O11" s="15"/>
      <c r="P11" s="17"/>
      <c r="Q11" s="15"/>
      <c r="R11" s="10"/>
      <c r="S11" s="11"/>
      <c r="T11" s="11"/>
      <c r="U11" s="11"/>
      <c r="V11" s="10"/>
      <c r="W11" s="11"/>
      <c r="X11" s="10"/>
      <c r="Y11" s="10"/>
      <c r="Z11" s="11"/>
    </row>
    <row r="12" spans="1:26" s="18" customFormat="1" ht="13.5" x14ac:dyDescent="0.2">
      <c r="A12" s="19" t="s">
        <v>7</v>
      </c>
      <c r="B12" s="7">
        <v>3</v>
      </c>
      <c r="C12" s="4">
        <v>15</v>
      </c>
      <c r="D12" s="4">
        <v>12</v>
      </c>
      <c r="E12" s="4">
        <v>12</v>
      </c>
      <c r="F12" s="4">
        <v>3</v>
      </c>
      <c r="G12" s="4">
        <v>3</v>
      </c>
      <c r="H12" s="4">
        <v>1</v>
      </c>
      <c r="I12" s="4">
        <v>1</v>
      </c>
      <c r="J12" s="4">
        <v>1</v>
      </c>
      <c r="K12" s="4">
        <v>1</v>
      </c>
      <c r="L12" s="4">
        <v>0</v>
      </c>
      <c r="M12" s="4">
        <v>0</v>
      </c>
      <c r="N12" s="4">
        <v>0</v>
      </c>
      <c r="O12" s="4">
        <v>0</v>
      </c>
      <c r="P12" s="6">
        <v>0</v>
      </c>
      <c r="Q12" s="4">
        <f>N12-O12</f>
        <v>0</v>
      </c>
      <c r="R12" s="6">
        <f>(1-Q12/E12)*100</f>
        <v>100</v>
      </c>
      <c r="S12" s="4">
        <v>0</v>
      </c>
      <c r="T12" s="4">
        <v>0</v>
      </c>
      <c r="U12" s="6">
        <v>0</v>
      </c>
      <c r="V12" s="4">
        <f>S12-T12</f>
        <v>0</v>
      </c>
      <c r="W12" s="6">
        <f>(1-V12/(I12+G12))*100</f>
        <v>100</v>
      </c>
      <c r="X12" s="4">
        <v>0</v>
      </c>
      <c r="Y12" s="7">
        <f t="shared" ref="Y12:Y74" si="0">C12/B12</f>
        <v>5</v>
      </c>
      <c r="Z12" s="7">
        <f t="shared" ref="Z12:Z74" si="1">H12/B12</f>
        <v>0.33333333333333331</v>
      </c>
    </row>
    <row r="13" spans="1:26" s="18" customFormat="1" ht="13.5" x14ac:dyDescent="0.2">
      <c r="A13" s="19" t="s">
        <v>8</v>
      </c>
      <c r="B13" s="7">
        <f>SUM(B12)</f>
        <v>3</v>
      </c>
      <c r="C13" s="4">
        <f t="shared" ref="C13:E13" si="2">SUM(C12)</f>
        <v>15</v>
      </c>
      <c r="D13" s="4">
        <f t="shared" si="2"/>
        <v>12</v>
      </c>
      <c r="E13" s="4">
        <f t="shared" si="2"/>
        <v>12</v>
      </c>
      <c r="F13" s="4">
        <f t="shared" ref="F13:F70" si="3">C13-D13</f>
        <v>3</v>
      </c>
      <c r="G13" s="4">
        <f t="shared" ref="G13:O13" si="4">SUM(G12)</f>
        <v>3</v>
      </c>
      <c r="H13" s="4">
        <f t="shared" si="4"/>
        <v>1</v>
      </c>
      <c r="I13" s="4">
        <f t="shared" si="4"/>
        <v>1</v>
      </c>
      <c r="J13" s="4">
        <f t="shared" si="4"/>
        <v>1</v>
      </c>
      <c r="K13" s="4">
        <f t="shared" si="4"/>
        <v>1</v>
      </c>
      <c r="L13" s="4">
        <f t="shared" si="4"/>
        <v>0</v>
      </c>
      <c r="M13" s="4">
        <f t="shared" si="4"/>
        <v>0</v>
      </c>
      <c r="N13" s="4">
        <f t="shared" si="4"/>
        <v>0</v>
      </c>
      <c r="O13" s="4">
        <f t="shared" si="4"/>
        <v>0</v>
      </c>
      <c r="P13" s="6">
        <v>0</v>
      </c>
      <c r="Q13" s="4">
        <f t="shared" ref="Q13:Q74" si="5">N13-O13</f>
        <v>0</v>
      </c>
      <c r="R13" s="6">
        <f t="shared" ref="R13:R73" si="6">(1-Q13/E13)*100</f>
        <v>100</v>
      </c>
      <c r="S13" s="4">
        <f t="shared" ref="S13:T13" si="7">SUM(S12)</f>
        <v>0</v>
      </c>
      <c r="T13" s="4">
        <f t="shared" si="7"/>
        <v>0</v>
      </c>
      <c r="U13" s="6">
        <v>0</v>
      </c>
      <c r="V13" s="4">
        <f t="shared" ref="V13:V74" si="8">S13-T13</f>
        <v>0</v>
      </c>
      <c r="W13" s="6">
        <f t="shared" ref="W13:W73" si="9">(1-V13/(I13+G13))*100</f>
        <v>100</v>
      </c>
      <c r="X13" s="4">
        <f>SUM(X12)</f>
        <v>0</v>
      </c>
      <c r="Y13" s="7">
        <f t="shared" si="0"/>
        <v>5</v>
      </c>
      <c r="Z13" s="7">
        <f t="shared" si="1"/>
        <v>0.33333333333333331</v>
      </c>
    </row>
    <row r="14" spans="1:26" s="18" customFormat="1" ht="13.5" x14ac:dyDescent="0.2">
      <c r="A14" s="13" t="s">
        <v>57</v>
      </c>
      <c r="B14" s="7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6"/>
      <c r="Q14" s="4"/>
      <c r="R14" s="6"/>
      <c r="S14" s="4"/>
      <c r="T14" s="4"/>
      <c r="U14" s="20"/>
      <c r="V14" s="4"/>
      <c r="W14" s="6"/>
      <c r="X14" s="4"/>
      <c r="Y14" s="7"/>
      <c r="Z14" s="7"/>
    </row>
    <row r="15" spans="1:26" s="18" customFormat="1" ht="13.5" x14ac:dyDescent="0.2">
      <c r="A15" s="19" t="s">
        <v>9</v>
      </c>
      <c r="B15" s="7">
        <v>2.9</v>
      </c>
      <c r="C15" s="4">
        <v>15</v>
      </c>
      <c r="D15" s="4">
        <v>13</v>
      </c>
      <c r="E15" s="4">
        <v>13</v>
      </c>
      <c r="F15" s="4">
        <v>2</v>
      </c>
      <c r="G15" s="4">
        <v>2</v>
      </c>
      <c r="H15" s="4">
        <v>1</v>
      </c>
      <c r="I15" s="4">
        <v>1</v>
      </c>
      <c r="J15" s="4">
        <v>1</v>
      </c>
      <c r="K15" s="4">
        <v>1</v>
      </c>
      <c r="L15" s="4">
        <v>0</v>
      </c>
      <c r="M15" s="4">
        <v>0</v>
      </c>
      <c r="N15" s="4">
        <v>1</v>
      </c>
      <c r="O15" s="4">
        <v>1</v>
      </c>
      <c r="P15" s="6">
        <f t="shared" ref="P15:P16" si="10">O15/N15*100</f>
        <v>100</v>
      </c>
      <c r="Q15" s="4">
        <f t="shared" si="5"/>
        <v>0</v>
      </c>
      <c r="R15" s="6">
        <f t="shared" si="6"/>
        <v>100</v>
      </c>
      <c r="S15" s="4">
        <v>0</v>
      </c>
      <c r="T15" s="4">
        <v>0</v>
      </c>
      <c r="U15" s="6">
        <v>0</v>
      </c>
      <c r="V15" s="4">
        <f t="shared" si="8"/>
        <v>0</v>
      </c>
      <c r="W15" s="6">
        <f t="shared" si="9"/>
        <v>100</v>
      </c>
      <c r="X15" s="4">
        <v>0</v>
      </c>
      <c r="Y15" s="7">
        <f t="shared" si="0"/>
        <v>5.1724137931034484</v>
      </c>
      <c r="Z15" s="7">
        <f t="shared" si="1"/>
        <v>0.34482758620689657</v>
      </c>
    </row>
    <row r="16" spans="1:26" s="18" customFormat="1" ht="13.5" x14ac:dyDescent="0.2">
      <c r="A16" s="19" t="s">
        <v>8</v>
      </c>
      <c r="B16" s="7">
        <f>SUM(B15)</f>
        <v>2.9</v>
      </c>
      <c r="C16" s="4">
        <f t="shared" ref="C16:E16" si="11">SUM(C15)</f>
        <v>15</v>
      </c>
      <c r="D16" s="4">
        <f t="shared" si="11"/>
        <v>13</v>
      </c>
      <c r="E16" s="4">
        <f t="shared" si="11"/>
        <v>13</v>
      </c>
      <c r="F16" s="4">
        <f t="shared" si="3"/>
        <v>2</v>
      </c>
      <c r="G16" s="4">
        <f t="shared" ref="G16:O16" si="12">SUM(G15)</f>
        <v>2</v>
      </c>
      <c r="H16" s="4">
        <f t="shared" si="12"/>
        <v>1</v>
      </c>
      <c r="I16" s="4">
        <f t="shared" si="12"/>
        <v>1</v>
      </c>
      <c r="J16" s="4">
        <f t="shared" si="12"/>
        <v>1</v>
      </c>
      <c r="K16" s="4">
        <f t="shared" si="12"/>
        <v>1</v>
      </c>
      <c r="L16" s="4">
        <f t="shared" si="12"/>
        <v>0</v>
      </c>
      <c r="M16" s="4">
        <f t="shared" si="12"/>
        <v>0</v>
      </c>
      <c r="N16" s="4">
        <f t="shared" si="12"/>
        <v>1</v>
      </c>
      <c r="O16" s="4">
        <f t="shared" si="12"/>
        <v>1</v>
      </c>
      <c r="P16" s="6">
        <f t="shared" si="10"/>
        <v>100</v>
      </c>
      <c r="Q16" s="4">
        <f t="shared" si="5"/>
        <v>0</v>
      </c>
      <c r="R16" s="6">
        <f t="shared" si="6"/>
        <v>100</v>
      </c>
      <c r="S16" s="4">
        <f t="shared" ref="S16:T16" si="13">SUM(S15)</f>
        <v>0</v>
      </c>
      <c r="T16" s="4">
        <f t="shared" si="13"/>
        <v>0</v>
      </c>
      <c r="U16" s="6">
        <v>0</v>
      </c>
      <c r="V16" s="4">
        <f t="shared" si="8"/>
        <v>0</v>
      </c>
      <c r="W16" s="6">
        <f t="shared" si="9"/>
        <v>100</v>
      </c>
      <c r="X16" s="4">
        <f>SUM(X15)</f>
        <v>0</v>
      </c>
      <c r="Y16" s="7">
        <f t="shared" si="0"/>
        <v>5.1724137931034484</v>
      </c>
      <c r="Z16" s="7">
        <f t="shared" si="1"/>
        <v>0.34482758620689657</v>
      </c>
    </row>
    <row r="17" spans="1:26" s="18" customFormat="1" ht="13.5" x14ac:dyDescent="0.2">
      <c r="A17" s="13" t="s">
        <v>58</v>
      </c>
      <c r="B17" s="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6"/>
      <c r="Q17" s="4"/>
      <c r="R17" s="6"/>
      <c r="S17" s="4"/>
      <c r="T17" s="4"/>
      <c r="U17" s="6"/>
      <c r="V17" s="4"/>
      <c r="W17" s="6"/>
      <c r="X17" s="4"/>
      <c r="Y17" s="7"/>
      <c r="Z17" s="7"/>
    </row>
    <row r="18" spans="1:26" s="18" customFormat="1" ht="13.5" x14ac:dyDescent="0.2">
      <c r="A18" s="19" t="s">
        <v>10</v>
      </c>
      <c r="B18" s="7">
        <v>2</v>
      </c>
      <c r="C18" s="4">
        <v>18</v>
      </c>
      <c r="D18" s="4">
        <v>15</v>
      </c>
      <c r="E18" s="4">
        <v>15</v>
      </c>
      <c r="F18" s="4">
        <v>3</v>
      </c>
      <c r="G18" s="4">
        <v>3</v>
      </c>
      <c r="H18" s="4">
        <v>3</v>
      </c>
      <c r="I18" s="4">
        <v>3</v>
      </c>
      <c r="J18" s="4">
        <v>0</v>
      </c>
      <c r="K18" s="4">
        <v>0</v>
      </c>
      <c r="L18" s="4">
        <v>0</v>
      </c>
      <c r="M18" s="4">
        <v>0</v>
      </c>
      <c r="N18" s="4">
        <v>2</v>
      </c>
      <c r="O18" s="4">
        <v>0</v>
      </c>
      <c r="P18" s="6">
        <f t="shared" ref="P18:P19" si="14">O18/N18*100</f>
        <v>0</v>
      </c>
      <c r="Q18" s="4">
        <f t="shared" si="5"/>
        <v>2</v>
      </c>
      <c r="R18" s="29">
        <f t="shared" si="6"/>
        <v>86.666666666666671</v>
      </c>
      <c r="S18" s="4">
        <v>0</v>
      </c>
      <c r="T18" s="4">
        <v>0</v>
      </c>
      <c r="U18" s="6">
        <v>0</v>
      </c>
      <c r="V18" s="4">
        <f t="shared" si="8"/>
        <v>0</v>
      </c>
      <c r="W18" s="6">
        <f t="shared" si="9"/>
        <v>100</v>
      </c>
      <c r="X18" s="4">
        <v>0</v>
      </c>
      <c r="Y18" s="7">
        <f t="shared" si="0"/>
        <v>9</v>
      </c>
      <c r="Z18" s="7">
        <f t="shared" si="1"/>
        <v>1.5</v>
      </c>
    </row>
    <row r="19" spans="1:26" s="18" customFormat="1" ht="13.5" x14ac:dyDescent="0.2">
      <c r="A19" s="19" t="s">
        <v>8</v>
      </c>
      <c r="B19" s="7">
        <f>SUM(B18)</f>
        <v>2</v>
      </c>
      <c r="C19" s="4">
        <f t="shared" ref="C19:E19" si="15">SUM(C18)</f>
        <v>18</v>
      </c>
      <c r="D19" s="4">
        <f t="shared" si="15"/>
        <v>15</v>
      </c>
      <c r="E19" s="4">
        <f t="shared" si="15"/>
        <v>15</v>
      </c>
      <c r="F19" s="4">
        <f t="shared" si="3"/>
        <v>3</v>
      </c>
      <c r="G19" s="4">
        <f t="shared" ref="G19:O19" si="16">SUM(G18)</f>
        <v>3</v>
      </c>
      <c r="H19" s="4">
        <f t="shared" si="16"/>
        <v>3</v>
      </c>
      <c r="I19" s="4">
        <f t="shared" si="16"/>
        <v>3</v>
      </c>
      <c r="J19" s="4">
        <f t="shared" si="16"/>
        <v>0</v>
      </c>
      <c r="K19" s="4">
        <f t="shared" si="16"/>
        <v>0</v>
      </c>
      <c r="L19" s="4">
        <f t="shared" si="16"/>
        <v>0</v>
      </c>
      <c r="M19" s="4">
        <f t="shared" si="16"/>
        <v>0</v>
      </c>
      <c r="N19" s="4">
        <f t="shared" si="16"/>
        <v>2</v>
      </c>
      <c r="O19" s="4">
        <f t="shared" si="16"/>
        <v>0</v>
      </c>
      <c r="P19" s="6">
        <f t="shared" si="14"/>
        <v>0</v>
      </c>
      <c r="Q19" s="4">
        <f t="shared" si="5"/>
        <v>2</v>
      </c>
      <c r="R19" s="29">
        <f t="shared" si="6"/>
        <v>86.666666666666671</v>
      </c>
      <c r="S19" s="4">
        <f t="shared" ref="S19:T19" si="17">SUM(S18)</f>
        <v>0</v>
      </c>
      <c r="T19" s="4">
        <f t="shared" si="17"/>
        <v>0</v>
      </c>
      <c r="U19" s="6">
        <v>0</v>
      </c>
      <c r="V19" s="4">
        <f t="shared" si="8"/>
        <v>0</v>
      </c>
      <c r="W19" s="6">
        <f t="shared" si="9"/>
        <v>100</v>
      </c>
      <c r="X19" s="4">
        <f>SUM(X18)</f>
        <v>0</v>
      </c>
      <c r="Y19" s="7">
        <f t="shared" si="0"/>
        <v>9</v>
      </c>
      <c r="Z19" s="7">
        <f t="shared" si="1"/>
        <v>1.5</v>
      </c>
    </row>
    <row r="20" spans="1:26" s="18" customFormat="1" ht="13.5" x14ac:dyDescent="0.2">
      <c r="A20" s="13" t="s">
        <v>59</v>
      </c>
      <c r="B20" s="7"/>
      <c r="C20" s="4"/>
      <c r="D20" s="4"/>
      <c r="E20" s="4"/>
      <c r="F20" s="4"/>
      <c r="G20" s="4"/>
      <c r="H20" s="4"/>
      <c r="I20" s="4"/>
      <c r="J20" s="21"/>
      <c r="K20" s="4"/>
      <c r="L20" s="4"/>
      <c r="M20" s="4"/>
      <c r="N20" s="4"/>
      <c r="O20" s="4"/>
      <c r="P20" s="6"/>
      <c r="Q20" s="4"/>
      <c r="R20" s="6"/>
      <c r="S20" s="4"/>
      <c r="T20" s="4"/>
      <c r="U20" s="20"/>
      <c r="V20" s="4"/>
      <c r="W20" s="6"/>
      <c r="X20" s="4"/>
      <c r="Y20" s="7"/>
      <c r="Z20" s="7"/>
    </row>
    <row r="21" spans="1:26" s="18" customFormat="1" ht="13.5" x14ac:dyDescent="0.2">
      <c r="A21" s="19" t="s">
        <v>105</v>
      </c>
      <c r="B21" s="7">
        <v>3</v>
      </c>
      <c r="C21" s="4">
        <v>35</v>
      </c>
      <c r="D21" s="4">
        <v>31</v>
      </c>
      <c r="E21" s="4">
        <v>31</v>
      </c>
      <c r="F21" s="4">
        <v>4</v>
      </c>
      <c r="G21" s="4">
        <v>4</v>
      </c>
      <c r="H21" s="4">
        <v>3</v>
      </c>
      <c r="I21" s="4">
        <v>3</v>
      </c>
      <c r="J21" s="4">
        <v>3</v>
      </c>
      <c r="K21" s="4">
        <v>3</v>
      </c>
      <c r="L21" s="4">
        <v>0</v>
      </c>
      <c r="M21" s="4">
        <v>0</v>
      </c>
      <c r="N21" s="4">
        <v>1</v>
      </c>
      <c r="O21" s="4">
        <v>1</v>
      </c>
      <c r="P21" s="6">
        <f t="shared" ref="P21" si="18">O21/N21*100</f>
        <v>100</v>
      </c>
      <c r="Q21" s="4">
        <f t="shared" si="5"/>
        <v>0</v>
      </c>
      <c r="R21" s="6">
        <f t="shared" si="6"/>
        <v>100</v>
      </c>
      <c r="S21" s="4">
        <v>1</v>
      </c>
      <c r="T21" s="4">
        <v>0</v>
      </c>
      <c r="U21" s="6">
        <f t="shared" ref="U21:U22" si="19">T21/S21*100</f>
        <v>0</v>
      </c>
      <c r="V21" s="4">
        <f t="shared" ref="V21" si="20">S21-T21</f>
        <v>1</v>
      </c>
      <c r="W21" s="29">
        <f t="shared" ref="W21" si="21">(1-V21/(I21+G21))*100</f>
        <v>85.714285714285722</v>
      </c>
      <c r="X21" s="4">
        <v>0</v>
      </c>
      <c r="Y21" s="7">
        <f t="shared" ref="Y21" si="22">C21/B21</f>
        <v>11.666666666666666</v>
      </c>
      <c r="Z21" s="7">
        <f t="shared" ref="Z21" si="23">H21/B21</f>
        <v>1</v>
      </c>
    </row>
    <row r="22" spans="1:26" s="18" customFormat="1" ht="13.5" x14ac:dyDescent="0.2">
      <c r="A22" s="19" t="s">
        <v>8</v>
      </c>
      <c r="B22" s="7">
        <f>SUM(B21:B21)</f>
        <v>3</v>
      </c>
      <c r="C22" s="4">
        <f>SUM(C21:C21)</f>
        <v>35</v>
      </c>
      <c r="D22" s="4">
        <f>SUM(D21:D21)</f>
        <v>31</v>
      </c>
      <c r="E22" s="4">
        <f>SUM(E21:E21)</f>
        <v>31</v>
      </c>
      <c r="F22" s="4">
        <f t="shared" si="3"/>
        <v>4</v>
      </c>
      <c r="G22" s="4">
        <f t="shared" ref="G22:O22" si="24">SUM(G21:G21)</f>
        <v>4</v>
      </c>
      <c r="H22" s="4">
        <f t="shared" si="24"/>
        <v>3</v>
      </c>
      <c r="I22" s="4">
        <f t="shared" si="24"/>
        <v>3</v>
      </c>
      <c r="J22" s="4">
        <f t="shared" si="24"/>
        <v>3</v>
      </c>
      <c r="K22" s="4">
        <f t="shared" si="24"/>
        <v>3</v>
      </c>
      <c r="L22" s="4">
        <f t="shared" si="24"/>
        <v>0</v>
      </c>
      <c r="M22" s="4">
        <f t="shared" si="24"/>
        <v>0</v>
      </c>
      <c r="N22" s="4">
        <f t="shared" si="24"/>
        <v>1</v>
      </c>
      <c r="O22" s="4">
        <f t="shared" si="24"/>
        <v>1</v>
      </c>
      <c r="P22" s="6">
        <f t="shared" ref="P22" si="25">O22/N22*100</f>
        <v>100</v>
      </c>
      <c r="Q22" s="4">
        <f t="shared" si="5"/>
        <v>0</v>
      </c>
      <c r="R22" s="6">
        <f t="shared" si="6"/>
        <v>100</v>
      </c>
      <c r="S22" s="4">
        <f>SUM(S21:S21)</f>
        <v>1</v>
      </c>
      <c r="T22" s="4">
        <f>SUM(T21:T21)</f>
        <v>0</v>
      </c>
      <c r="U22" s="6">
        <f t="shared" si="19"/>
        <v>0</v>
      </c>
      <c r="V22" s="4">
        <f t="shared" si="8"/>
        <v>1</v>
      </c>
      <c r="W22" s="29">
        <f t="shared" si="9"/>
        <v>85.714285714285722</v>
      </c>
      <c r="X22" s="4">
        <f>SUM(X21:X21)</f>
        <v>0</v>
      </c>
      <c r="Y22" s="7">
        <f t="shared" si="0"/>
        <v>11.666666666666666</v>
      </c>
      <c r="Z22" s="7">
        <f t="shared" si="1"/>
        <v>1</v>
      </c>
    </row>
    <row r="23" spans="1:26" s="18" customFormat="1" ht="13.5" x14ac:dyDescent="0.2">
      <c r="A23" s="13" t="s">
        <v>60</v>
      </c>
      <c r="B23" s="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6"/>
      <c r="Q23" s="4"/>
      <c r="R23" s="6"/>
      <c r="S23" s="4"/>
      <c r="T23" s="4"/>
      <c r="U23" s="20"/>
      <c r="V23" s="4"/>
      <c r="W23" s="6"/>
      <c r="X23" s="4"/>
      <c r="Y23" s="7"/>
      <c r="Z23" s="7"/>
    </row>
    <row r="24" spans="1:26" s="18" customFormat="1" ht="13.5" x14ac:dyDescent="0.2">
      <c r="A24" s="19" t="s">
        <v>11</v>
      </c>
      <c r="B24" s="7">
        <v>3</v>
      </c>
      <c r="C24" s="4">
        <v>8</v>
      </c>
      <c r="D24" s="4">
        <v>6</v>
      </c>
      <c r="E24" s="4">
        <v>6</v>
      </c>
      <c r="F24" s="4">
        <v>2</v>
      </c>
      <c r="G24" s="4">
        <v>2</v>
      </c>
      <c r="H24" s="4">
        <v>1</v>
      </c>
      <c r="I24" s="4">
        <v>1</v>
      </c>
      <c r="J24" s="4">
        <v>1</v>
      </c>
      <c r="K24" s="4">
        <v>1</v>
      </c>
      <c r="L24" s="4">
        <v>0</v>
      </c>
      <c r="M24" s="4">
        <v>0</v>
      </c>
      <c r="N24" s="4">
        <v>0</v>
      </c>
      <c r="O24" s="4">
        <v>0</v>
      </c>
      <c r="P24" s="6">
        <v>0</v>
      </c>
      <c r="Q24" s="4">
        <f t="shared" si="5"/>
        <v>0</v>
      </c>
      <c r="R24" s="6">
        <f t="shared" si="6"/>
        <v>100</v>
      </c>
      <c r="S24" s="4">
        <v>0</v>
      </c>
      <c r="T24" s="4">
        <v>0</v>
      </c>
      <c r="U24" s="6">
        <v>0</v>
      </c>
      <c r="V24" s="4">
        <f t="shared" si="8"/>
        <v>0</v>
      </c>
      <c r="W24" s="6">
        <f t="shared" si="9"/>
        <v>100</v>
      </c>
      <c r="X24" s="4">
        <v>0</v>
      </c>
      <c r="Y24" s="7">
        <f t="shared" si="0"/>
        <v>2.6666666666666665</v>
      </c>
      <c r="Z24" s="7">
        <f t="shared" si="1"/>
        <v>0.33333333333333331</v>
      </c>
    </row>
    <row r="25" spans="1:26" s="18" customFormat="1" ht="13.5" x14ac:dyDescent="0.2">
      <c r="A25" s="19" t="s">
        <v>8</v>
      </c>
      <c r="B25" s="7">
        <f>SUM(B24)</f>
        <v>3</v>
      </c>
      <c r="C25" s="4">
        <f t="shared" ref="C25:E25" si="26">SUM(C24)</f>
        <v>8</v>
      </c>
      <c r="D25" s="4">
        <f t="shared" si="26"/>
        <v>6</v>
      </c>
      <c r="E25" s="4">
        <f t="shared" si="26"/>
        <v>6</v>
      </c>
      <c r="F25" s="4">
        <f t="shared" si="3"/>
        <v>2</v>
      </c>
      <c r="G25" s="4">
        <f t="shared" ref="G25:O25" si="27">SUM(G24)</f>
        <v>2</v>
      </c>
      <c r="H25" s="4">
        <f t="shared" si="27"/>
        <v>1</v>
      </c>
      <c r="I25" s="4">
        <f t="shared" si="27"/>
        <v>1</v>
      </c>
      <c r="J25" s="4">
        <f t="shared" si="27"/>
        <v>1</v>
      </c>
      <c r="K25" s="4">
        <f t="shared" si="27"/>
        <v>1</v>
      </c>
      <c r="L25" s="4">
        <f t="shared" si="27"/>
        <v>0</v>
      </c>
      <c r="M25" s="4">
        <f t="shared" si="27"/>
        <v>0</v>
      </c>
      <c r="N25" s="4">
        <f t="shared" si="27"/>
        <v>0</v>
      </c>
      <c r="O25" s="4">
        <f t="shared" si="27"/>
        <v>0</v>
      </c>
      <c r="P25" s="6">
        <v>0</v>
      </c>
      <c r="Q25" s="4">
        <f t="shared" si="5"/>
        <v>0</v>
      </c>
      <c r="R25" s="6">
        <f t="shared" si="6"/>
        <v>100</v>
      </c>
      <c r="S25" s="4">
        <f>SUM(S24)</f>
        <v>0</v>
      </c>
      <c r="T25" s="4">
        <f>SUM(T24)</f>
        <v>0</v>
      </c>
      <c r="U25" s="6">
        <v>0</v>
      </c>
      <c r="V25" s="4">
        <f t="shared" si="8"/>
        <v>0</v>
      </c>
      <c r="W25" s="6">
        <f t="shared" si="9"/>
        <v>100</v>
      </c>
      <c r="X25" s="4">
        <f>SUM(X24)</f>
        <v>0</v>
      </c>
      <c r="Y25" s="7">
        <f t="shared" si="0"/>
        <v>2.6666666666666665</v>
      </c>
      <c r="Z25" s="7">
        <f t="shared" si="1"/>
        <v>0.33333333333333331</v>
      </c>
    </row>
    <row r="26" spans="1:26" s="18" customFormat="1" ht="13.5" x14ac:dyDescent="0.2">
      <c r="A26" s="13" t="s">
        <v>61</v>
      </c>
      <c r="B26" s="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6"/>
      <c r="Q26" s="4"/>
      <c r="R26" s="6"/>
      <c r="S26" s="4"/>
      <c r="T26" s="4"/>
      <c r="U26" s="6"/>
      <c r="V26" s="4"/>
      <c r="W26" s="6"/>
      <c r="X26" s="4"/>
      <c r="Y26" s="7"/>
      <c r="Z26" s="7"/>
    </row>
    <row r="27" spans="1:26" s="18" customFormat="1" ht="13.5" x14ac:dyDescent="0.2">
      <c r="A27" s="19" t="s">
        <v>12</v>
      </c>
      <c r="B27" s="7">
        <v>2</v>
      </c>
      <c r="C27" s="4">
        <v>16</v>
      </c>
      <c r="D27" s="4">
        <v>13</v>
      </c>
      <c r="E27" s="4">
        <v>13</v>
      </c>
      <c r="F27" s="4">
        <v>3</v>
      </c>
      <c r="G27" s="4">
        <v>3</v>
      </c>
      <c r="H27" s="4">
        <v>3</v>
      </c>
      <c r="I27" s="4">
        <v>3</v>
      </c>
      <c r="J27" s="4">
        <v>2</v>
      </c>
      <c r="K27" s="4">
        <v>2</v>
      </c>
      <c r="L27" s="4">
        <v>0</v>
      </c>
      <c r="M27" s="4">
        <v>0</v>
      </c>
      <c r="N27" s="4">
        <v>0</v>
      </c>
      <c r="O27" s="4">
        <v>0</v>
      </c>
      <c r="P27" s="6">
        <v>0</v>
      </c>
      <c r="Q27" s="4">
        <f t="shared" si="5"/>
        <v>0</v>
      </c>
      <c r="R27" s="6">
        <f t="shared" si="6"/>
        <v>100</v>
      </c>
      <c r="S27" s="4">
        <v>0</v>
      </c>
      <c r="T27" s="4">
        <v>0</v>
      </c>
      <c r="U27" s="6">
        <v>0</v>
      </c>
      <c r="V27" s="4">
        <f t="shared" si="8"/>
        <v>0</v>
      </c>
      <c r="W27" s="6">
        <f t="shared" si="9"/>
        <v>100</v>
      </c>
      <c r="X27" s="4">
        <v>0</v>
      </c>
      <c r="Y27" s="7">
        <f t="shared" si="0"/>
        <v>8</v>
      </c>
      <c r="Z27" s="7">
        <f t="shared" si="1"/>
        <v>1.5</v>
      </c>
    </row>
    <row r="28" spans="1:26" s="18" customFormat="1" ht="13.5" x14ac:dyDescent="0.2">
      <c r="A28" s="19" t="s">
        <v>13</v>
      </c>
      <c r="B28" s="7">
        <v>3</v>
      </c>
      <c r="C28" s="4">
        <v>14</v>
      </c>
      <c r="D28" s="4">
        <v>12</v>
      </c>
      <c r="E28" s="4">
        <v>12</v>
      </c>
      <c r="F28" s="4">
        <v>2</v>
      </c>
      <c r="G28" s="4">
        <v>2</v>
      </c>
      <c r="H28" s="4">
        <v>5</v>
      </c>
      <c r="I28" s="4">
        <v>5</v>
      </c>
      <c r="J28" s="4">
        <v>4</v>
      </c>
      <c r="K28" s="4">
        <v>4</v>
      </c>
      <c r="L28" s="4">
        <v>0</v>
      </c>
      <c r="M28" s="4">
        <v>0</v>
      </c>
      <c r="N28" s="4">
        <v>2</v>
      </c>
      <c r="O28" s="4">
        <v>2</v>
      </c>
      <c r="P28" s="6">
        <f t="shared" ref="P28:P29" si="28">O28/N28*100</f>
        <v>100</v>
      </c>
      <c r="Q28" s="4">
        <f t="shared" si="5"/>
        <v>0</v>
      </c>
      <c r="R28" s="6">
        <f t="shared" si="6"/>
        <v>100</v>
      </c>
      <c r="S28" s="4">
        <v>0</v>
      </c>
      <c r="T28" s="4">
        <v>0</v>
      </c>
      <c r="U28" s="6">
        <v>0</v>
      </c>
      <c r="V28" s="4">
        <f t="shared" si="8"/>
        <v>0</v>
      </c>
      <c r="W28" s="6">
        <f t="shared" si="9"/>
        <v>100</v>
      </c>
      <c r="X28" s="4">
        <v>0</v>
      </c>
      <c r="Y28" s="7">
        <f t="shared" si="0"/>
        <v>4.666666666666667</v>
      </c>
      <c r="Z28" s="7">
        <f t="shared" si="1"/>
        <v>1.6666666666666667</v>
      </c>
    </row>
    <row r="29" spans="1:26" s="18" customFormat="1" ht="13.5" x14ac:dyDescent="0.2">
      <c r="A29" s="19" t="s">
        <v>8</v>
      </c>
      <c r="B29" s="7">
        <f>SUM(B27:B28)</f>
        <v>5</v>
      </c>
      <c r="C29" s="4">
        <f t="shared" ref="C29:E29" si="29">SUM(C27:C28)</f>
        <v>30</v>
      </c>
      <c r="D29" s="4">
        <f t="shared" si="29"/>
        <v>25</v>
      </c>
      <c r="E29" s="4">
        <f t="shared" si="29"/>
        <v>25</v>
      </c>
      <c r="F29" s="4">
        <f t="shared" si="3"/>
        <v>5</v>
      </c>
      <c r="G29" s="4">
        <f t="shared" ref="G29:O29" si="30">SUM(G27:G28)</f>
        <v>5</v>
      </c>
      <c r="H29" s="4">
        <f t="shared" si="30"/>
        <v>8</v>
      </c>
      <c r="I29" s="4">
        <f t="shared" si="30"/>
        <v>8</v>
      </c>
      <c r="J29" s="4">
        <f t="shared" si="30"/>
        <v>6</v>
      </c>
      <c r="K29" s="4">
        <f t="shared" si="30"/>
        <v>6</v>
      </c>
      <c r="L29" s="4">
        <f t="shared" si="30"/>
        <v>0</v>
      </c>
      <c r="M29" s="4">
        <f t="shared" si="30"/>
        <v>0</v>
      </c>
      <c r="N29" s="4">
        <f t="shared" si="30"/>
        <v>2</v>
      </c>
      <c r="O29" s="4">
        <f t="shared" si="30"/>
        <v>2</v>
      </c>
      <c r="P29" s="6">
        <f t="shared" si="28"/>
        <v>100</v>
      </c>
      <c r="Q29" s="4">
        <f t="shared" si="5"/>
        <v>0</v>
      </c>
      <c r="R29" s="6">
        <f t="shared" si="6"/>
        <v>100</v>
      </c>
      <c r="S29" s="4">
        <f>SUM(S27:S28)</f>
        <v>0</v>
      </c>
      <c r="T29" s="4">
        <f>SUM(T27:T28)</f>
        <v>0</v>
      </c>
      <c r="U29" s="6">
        <v>0</v>
      </c>
      <c r="V29" s="4">
        <f t="shared" si="8"/>
        <v>0</v>
      </c>
      <c r="W29" s="6">
        <f t="shared" si="9"/>
        <v>100</v>
      </c>
      <c r="X29" s="4">
        <f>SUM(X27:X28)</f>
        <v>0</v>
      </c>
      <c r="Y29" s="7">
        <f t="shared" si="0"/>
        <v>6</v>
      </c>
      <c r="Z29" s="7">
        <f t="shared" si="1"/>
        <v>1.6</v>
      </c>
    </row>
    <row r="30" spans="1:26" s="18" customFormat="1" ht="13.5" x14ac:dyDescent="0.2">
      <c r="A30" s="13" t="s">
        <v>14</v>
      </c>
      <c r="B30" s="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6"/>
      <c r="Q30" s="4"/>
      <c r="R30" s="6"/>
      <c r="S30" s="4"/>
      <c r="T30" s="4"/>
      <c r="U30" s="6"/>
      <c r="V30" s="4"/>
      <c r="W30" s="6"/>
      <c r="X30" s="4"/>
      <c r="Y30" s="7"/>
      <c r="Z30" s="7"/>
    </row>
    <row r="31" spans="1:26" s="18" customFormat="1" ht="13.5" x14ac:dyDescent="0.2">
      <c r="A31" s="19" t="s">
        <v>106</v>
      </c>
      <c r="B31" s="7">
        <v>2</v>
      </c>
      <c r="C31" s="4">
        <v>13</v>
      </c>
      <c r="D31" s="4">
        <v>11</v>
      </c>
      <c r="E31" s="4">
        <v>11</v>
      </c>
      <c r="F31" s="4">
        <v>2</v>
      </c>
      <c r="G31" s="4">
        <v>3</v>
      </c>
      <c r="H31" s="4">
        <v>2</v>
      </c>
      <c r="I31" s="4">
        <v>3</v>
      </c>
      <c r="J31" s="4">
        <v>1</v>
      </c>
      <c r="K31" s="4">
        <v>1</v>
      </c>
      <c r="L31" s="4">
        <v>0</v>
      </c>
      <c r="M31" s="4">
        <v>0</v>
      </c>
      <c r="N31" s="4">
        <v>1</v>
      </c>
      <c r="O31" s="4">
        <v>1</v>
      </c>
      <c r="P31" s="6">
        <f t="shared" ref="P31:P33" si="31">O31/N31*100</f>
        <v>100</v>
      </c>
      <c r="Q31" s="4">
        <f t="shared" si="5"/>
        <v>0</v>
      </c>
      <c r="R31" s="6">
        <f t="shared" ref="R31" si="32">(1-Q31/E31)*100</f>
        <v>100</v>
      </c>
      <c r="S31" s="4">
        <v>1</v>
      </c>
      <c r="T31" s="4">
        <v>1</v>
      </c>
      <c r="U31" s="6">
        <f>T31/S31*100</f>
        <v>100</v>
      </c>
      <c r="V31" s="4">
        <f t="shared" si="8"/>
        <v>0</v>
      </c>
      <c r="W31" s="6">
        <f t="shared" ref="W31" si="33">(1-V31/(I31+G31))*100</f>
        <v>100</v>
      </c>
      <c r="X31" s="4">
        <v>0</v>
      </c>
      <c r="Y31" s="7">
        <f t="shared" ref="Y31" si="34">C31/B31</f>
        <v>6.5</v>
      </c>
      <c r="Z31" s="7">
        <f t="shared" ref="Z31" si="35">H31/B31</f>
        <v>1</v>
      </c>
    </row>
    <row r="32" spans="1:26" s="18" customFormat="1" ht="13.5" x14ac:dyDescent="0.2">
      <c r="A32" s="19" t="s">
        <v>15</v>
      </c>
      <c r="B32" s="7">
        <v>3</v>
      </c>
      <c r="C32" s="4">
        <v>13</v>
      </c>
      <c r="D32" s="4">
        <v>13</v>
      </c>
      <c r="E32" s="4">
        <v>13</v>
      </c>
      <c r="F32" s="4">
        <v>0</v>
      </c>
      <c r="G32" s="4">
        <v>0</v>
      </c>
      <c r="H32" s="4">
        <v>6</v>
      </c>
      <c r="I32" s="4">
        <v>6</v>
      </c>
      <c r="J32" s="4">
        <v>6</v>
      </c>
      <c r="K32" s="4">
        <v>6</v>
      </c>
      <c r="L32" s="4">
        <v>0</v>
      </c>
      <c r="M32" s="4">
        <v>0</v>
      </c>
      <c r="N32" s="4">
        <v>1</v>
      </c>
      <c r="O32" s="4">
        <v>1</v>
      </c>
      <c r="P32" s="6">
        <f t="shared" si="31"/>
        <v>100</v>
      </c>
      <c r="Q32" s="4">
        <f t="shared" si="5"/>
        <v>0</v>
      </c>
      <c r="R32" s="6">
        <f t="shared" si="6"/>
        <v>100</v>
      </c>
      <c r="S32" s="4">
        <v>0</v>
      </c>
      <c r="T32" s="4">
        <v>0</v>
      </c>
      <c r="U32" s="6">
        <v>0</v>
      </c>
      <c r="V32" s="4">
        <f t="shared" si="8"/>
        <v>0</v>
      </c>
      <c r="W32" s="6">
        <f t="shared" si="9"/>
        <v>100</v>
      </c>
      <c r="X32" s="4">
        <v>0</v>
      </c>
      <c r="Y32" s="7">
        <f t="shared" si="0"/>
        <v>4.333333333333333</v>
      </c>
      <c r="Z32" s="7">
        <f t="shared" si="1"/>
        <v>2</v>
      </c>
    </row>
    <row r="33" spans="1:26" s="18" customFormat="1" ht="13.5" x14ac:dyDescent="0.2">
      <c r="A33" s="19" t="s">
        <v>8</v>
      </c>
      <c r="B33" s="7">
        <f>SUM(B31:B32)</f>
        <v>5</v>
      </c>
      <c r="C33" s="4">
        <f>SUM(C31:C32)</f>
        <v>26</v>
      </c>
      <c r="D33" s="4">
        <f t="shared" ref="D33:O33" si="36">SUM(D31:D32)</f>
        <v>24</v>
      </c>
      <c r="E33" s="4">
        <f t="shared" si="36"/>
        <v>24</v>
      </c>
      <c r="F33" s="4">
        <f t="shared" si="36"/>
        <v>2</v>
      </c>
      <c r="G33" s="4">
        <f t="shared" si="36"/>
        <v>3</v>
      </c>
      <c r="H33" s="4">
        <f t="shared" si="36"/>
        <v>8</v>
      </c>
      <c r="I33" s="4">
        <f t="shared" si="36"/>
        <v>9</v>
      </c>
      <c r="J33" s="4">
        <f t="shared" si="36"/>
        <v>7</v>
      </c>
      <c r="K33" s="4">
        <f t="shared" si="36"/>
        <v>7</v>
      </c>
      <c r="L33" s="4">
        <f t="shared" si="36"/>
        <v>0</v>
      </c>
      <c r="M33" s="4">
        <f t="shared" si="36"/>
        <v>0</v>
      </c>
      <c r="N33" s="4">
        <f t="shared" si="36"/>
        <v>2</v>
      </c>
      <c r="O33" s="4">
        <f t="shared" si="36"/>
        <v>2</v>
      </c>
      <c r="P33" s="6">
        <f t="shared" si="31"/>
        <v>100</v>
      </c>
      <c r="Q33" s="4">
        <f t="shared" si="5"/>
        <v>0</v>
      </c>
      <c r="R33" s="6">
        <f t="shared" si="6"/>
        <v>100</v>
      </c>
      <c r="S33" s="4">
        <f>SUM(S31:S32)</f>
        <v>1</v>
      </c>
      <c r="T33" s="4">
        <f>SUM(T31:T32)</f>
        <v>1</v>
      </c>
      <c r="U33" s="6">
        <f>T33/S33*100</f>
        <v>100</v>
      </c>
      <c r="V33" s="4">
        <f t="shared" si="8"/>
        <v>0</v>
      </c>
      <c r="W33" s="6">
        <f t="shared" si="9"/>
        <v>100</v>
      </c>
      <c r="X33" s="4">
        <f>SUM(X31:X32)</f>
        <v>0</v>
      </c>
      <c r="Y33" s="7">
        <f t="shared" si="0"/>
        <v>5.2</v>
      </c>
      <c r="Z33" s="7">
        <f t="shared" si="1"/>
        <v>1.6</v>
      </c>
    </row>
    <row r="34" spans="1:26" s="18" customFormat="1" ht="13.5" x14ac:dyDescent="0.2">
      <c r="A34" s="13" t="s">
        <v>16</v>
      </c>
      <c r="B34" s="7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6"/>
      <c r="Q34" s="4"/>
      <c r="R34" s="6"/>
      <c r="S34" s="4"/>
      <c r="T34" s="4"/>
      <c r="U34" s="6"/>
      <c r="V34" s="4"/>
      <c r="W34" s="6"/>
      <c r="X34" s="4"/>
      <c r="Y34" s="7"/>
      <c r="Z34" s="7"/>
    </row>
    <row r="35" spans="1:26" s="18" customFormat="1" ht="13.5" x14ac:dyDescent="0.2">
      <c r="A35" s="19" t="s">
        <v>17</v>
      </c>
      <c r="B35" s="7">
        <v>2</v>
      </c>
      <c r="C35" s="4">
        <v>8</v>
      </c>
      <c r="D35" s="4">
        <v>3</v>
      </c>
      <c r="E35" s="4">
        <v>3</v>
      </c>
      <c r="F35" s="4">
        <v>5</v>
      </c>
      <c r="G35" s="4">
        <v>5</v>
      </c>
      <c r="H35" s="4">
        <v>6</v>
      </c>
      <c r="I35" s="4">
        <v>6</v>
      </c>
      <c r="J35" s="4">
        <v>3</v>
      </c>
      <c r="K35" s="4">
        <v>3</v>
      </c>
      <c r="L35" s="4">
        <v>0</v>
      </c>
      <c r="M35" s="4">
        <v>0</v>
      </c>
      <c r="N35" s="4">
        <v>1</v>
      </c>
      <c r="O35" s="4">
        <v>0</v>
      </c>
      <c r="P35" s="6">
        <f t="shared" ref="P35:P38" si="37">O35/N35*100</f>
        <v>0</v>
      </c>
      <c r="Q35" s="4">
        <f t="shared" si="5"/>
        <v>1</v>
      </c>
      <c r="R35" s="29">
        <f t="shared" si="6"/>
        <v>66.666666666666671</v>
      </c>
      <c r="S35" s="4">
        <v>1</v>
      </c>
      <c r="T35" s="4">
        <v>1</v>
      </c>
      <c r="U35" s="6">
        <f t="shared" ref="U35" si="38">T35/S35*100</f>
        <v>100</v>
      </c>
      <c r="V35" s="4">
        <f t="shared" si="8"/>
        <v>0</v>
      </c>
      <c r="W35" s="6">
        <f t="shared" si="9"/>
        <v>100</v>
      </c>
      <c r="X35" s="4">
        <v>0</v>
      </c>
      <c r="Y35" s="7">
        <f t="shared" si="0"/>
        <v>4</v>
      </c>
      <c r="Z35" s="7">
        <f t="shared" si="1"/>
        <v>3</v>
      </c>
    </row>
    <row r="36" spans="1:26" s="18" customFormat="1" ht="13.5" x14ac:dyDescent="0.2">
      <c r="A36" s="19" t="s">
        <v>109</v>
      </c>
      <c r="B36" s="7">
        <v>3</v>
      </c>
      <c r="C36" s="4">
        <v>9</v>
      </c>
      <c r="D36" s="4">
        <v>6</v>
      </c>
      <c r="E36" s="4">
        <v>6</v>
      </c>
      <c r="F36" s="4">
        <v>3</v>
      </c>
      <c r="G36" s="4">
        <v>3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6">
        <v>0</v>
      </c>
      <c r="Q36" s="4">
        <f t="shared" ref="Q36" si="39">N36-O36</f>
        <v>0</v>
      </c>
      <c r="R36" s="6">
        <f t="shared" ref="R36" si="40">(1-Q36/E36)*100</f>
        <v>100</v>
      </c>
      <c r="S36" s="4">
        <v>0</v>
      </c>
      <c r="T36" s="4">
        <v>0</v>
      </c>
      <c r="U36" s="6">
        <v>0</v>
      </c>
      <c r="V36" s="4">
        <f t="shared" ref="V36" si="41">S36-T36</f>
        <v>0</v>
      </c>
      <c r="W36" s="6">
        <f t="shared" ref="W36" si="42">(1-V36/(I36+G36))*100</f>
        <v>100</v>
      </c>
      <c r="X36" s="4">
        <v>0</v>
      </c>
      <c r="Y36" s="7">
        <f t="shared" si="0"/>
        <v>3</v>
      </c>
      <c r="Z36" s="7">
        <f t="shared" si="1"/>
        <v>0</v>
      </c>
    </row>
    <row r="37" spans="1:26" s="18" customFormat="1" ht="13.5" x14ac:dyDescent="0.2">
      <c r="A37" s="19" t="s">
        <v>104</v>
      </c>
      <c r="B37" s="7">
        <v>2</v>
      </c>
      <c r="C37" s="4">
        <v>17</v>
      </c>
      <c r="D37" s="4">
        <v>14</v>
      </c>
      <c r="E37" s="4">
        <v>14</v>
      </c>
      <c r="F37" s="4">
        <v>3</v>
      </c>
      <c r="G37" s="4">
        <v>3</v>
      </c>
      <c r="H37" s="4">
        <v>6</v>
      </c>
      <c r="I37" s="4">
        <v>6</v>
      </c>
      <c r="J37" s="4">
        <v>4</v>
      </c>
      <c r="K37" s="4">
        <v>4</v>
      </c>
      <c r="L37" s="4">
        <v>0</v>
      </c>
      <c r="M37" s="4">
        <v>0</v>
      </c>
      <c r="N37" s="4">
        <v>1</v>
      </c>
      <c r="O37" s="4">
        <v>1</v>
      </c>
      <c r="P37" s="6">
        <f t="shared" ref="P37" si="43">O37/N37*100</f>
        <v>100</v>
      </c>
      <c r="Q37" s="4">
        <f t="shared" si="5"/>
        <v>0</v>
      </c>
      <c r="R37" s="6">
        <f t="shared" ref="R37" si="44">(1-Q37/E37)*100</f>
        <v>100</v>
      </c>
      <c r="S37" s="4">
        <v>0</v>
      </c>
      <c r="T37" s="4">
        <v>0</v>
      </c>
      <c r="U37" s="6">
        <v>0</v>
      </c>
      <c r="V37" s="4">
        <f t="shared" si="8"/>
        <v>0</v>
      </c>
      <c r="W37" s="6">
        <f t="shared" ref="W37" si="45">(1-V37/(I37+G37))*100</f>
        <v>100</v>
      </c>
      <c r="X37" s="4">
        <v>0</v>
      </c>
      <c r="Y37" s="7">
        <f t="shared" ref="Y37" si="46">C37/B37</f>
        <v>8.5</v>
      </c>
      <c r="Z37" s="7">
        <f t="shared" ref="Z37" si="47">H37/B37</f>
        <v>3</v>
      </c>
    </row>
    <row r="38" spans="1:26" s="18" customFormat="1" ht="13.5" x14ac:dyDescent="0.2">
      <c r="A38" s="19" t="s">
        <v>8</v>
      </c>
      <c r="B38" s="7">
        <f>SUM(B35:B37)</f>
        <v>7</v>
      </c>
      <c r="C38" s="4">
        <f>SUM(C35:C37)</f>
        <v>34</v>
      </c>
      <c r="D38" s="4">
        <f>SUM(D35:D37)</f>
        <v>23</v>
      </c>
      <c r="E38" s="4">
        <f>SUM(E35:E37)</f>
        <v>23</v>
      </c>
      <c r="F38" s="4">
        <f t="shared" si="3"/>
        <v>11</v>
      </c>
      <c r="G38" s="4">
        <f t="shared" ref="G38:O38" si="48">SUM(G35:G37)</f>
        <v>11</v>
      </c>
      <c r="H38" s="4">
        <f t="shared" si="48"/>
        <v>12</v>
      </c>
      <c r="I38" s="4">
        <f t="shared" si="48"/>
        <v>12</v>
      </c>
      <c r="J38" s="4">
        <f t="shared" si="48"/>
        <v>7</v>
      </c>
      <c r="K38" s="4">
        <f t="shared" si="48"/>
        <v>7</v>
      </c>
      <c r="L38" s="4">
        <f t="shared" si="48"/>
        <v>0</v>
      </c>
      <c r="M38" s="4">
        <f t="shared" si="48"/>
        <v>0</v>
      </c>
      <c r="N38" s="4">
        <f t="shared" si="48"/>
        <v>2</v>
      </c>
      <c r="O38" s="4">
        <f t="shared" si="48"/>
        <v>1</v>
      </c>
      <c r="P38" s="6">
        <f t="shared" si="37"/>
        <v>50</v>
      </c>
      <c r="Q38" s="4">
        <f t="shared" si="5"/>
        <v>1</v>
      </c>
      <c r="R38" s="29">
        <f t="shared" si="6"/>
        <v>95.652173913043484</v>
      </c>
      <c r="S38" s="4">
        <f>SUM(S35:S37)</f>
        <v>1</v>
      </c>
      <c r="T38" s="4">
        <f>SUM(T35:T37)</f>
        <v>1</v>
      </c>
      <c r="U38" s="6">
        <f t="shared" ref="U38:U76" si="49">T38/S38*100</f>
        <v>100</v>
      </c>
      <c r="V38" s="4">
        <f t="shared" si="8"/>
        <v>0</v>
      </c>
      <c r="W38" s="6">
        <f t="shared" si="9"/>
        <v>100</v>
      </c>
      <c r="X38" s="4">
        <f>SUM(X35:X37)</f>
        <v>0</v>
      </c>
      <c r="Y38" s="7">
        <f t="shared" si="0"/>
        <v>4.8571428571428568</v>
      </c>
      <c r="Z38" s="7">
        <f t="shared" si="1"/>
        <v>1.7142857142857142</v>
      </c>
    </row>
    <row r="39" spans="1:26" s="18" customFormat="1" ht="13.5" x14ac:dyDescent="0.2">
      <c r="A39" s="13" t="s">
        <v>62</v>
      </c>
      <c r="B39" s="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6"/>
      <c r="Q39" s="4"/>
      <c r="R39" s="6"/>
      <c r="S39" s="4"/>
      <c r="T39" s="4"/>
      <c r="U39" s="6"/>
      <c r="V39" s="4"/>
      <c r="W39" s="6"/>
      <c r="X39" s="4"/>
      <c r="Y39" s="7"/>
      <c r="Z39" s="7"/>
    </row>
    <row r="40" spans="1:26" s="18" customFormat="1" ht="13.5" x14ac:dyDescent="0.2">
      <c r="A40" s="19" t="s">
        <v>110</v>
      </c>
      <c r="B40" s="7">
        <v>3</v>
      </c>
      <c r="C40" s="4">
        <v>16</v>
      </c>
      <c r="D40" s="4">
        <v>13</v>
      </c>
      <c r="E40" s="4">
        <v>13</v>
      </c>
      <c r="F40" s="4">
        <v>3</v>
      </c>
      <c r="G40" s="4">
        <v>3</v>
      </c>
      <c r="H40" s="4">
        <v>3</v>
      </c>
      <c r="I40" s="4">
        <v>3</v>
      </c>
      <c r="J40" s="4">
        <v>3</v>
      </c>
      <c r="K40" s="4">
        <v>3</v>
      </c>
      <c r="L40" s="4">
        <v>0</v>
      </c>
      <c r="M40" s="4">
        <v>0</v>
      </c>
      <c r="N40" s="4">
        <v>0</v>
      </c>
      <c r="O40" s="4">
        <v>0</v>
      </c>
      <c r="P40" s="6">
        <v>0</v>
      </c>
      <c r="Q40" s="4">
        <f t="shared" ref="Q40" si="50">N40-O40</f>
        <v>0</v>
      </c>
      <c r="R40" s="6">
        <f t="shared" ref="R40" si="51">(1-Q40/E40)*100</f>
        <v>100</v>
      </c>
      <c r="S40" s="4">
        <v>0</v>
      </c>
      <c r="T40" s="4">
        <v>0</v>
      </c>
      <c r="U40" s="6">
        <v>0</v>
      </c>
      <c r="V40" s="4">
        <f t="shared" ref="V40" si="52">S40-T40</f>
        <v>0</v>
      </c>
      <c r="W40" s="6">
        <f>(1-V40/(I40+G40))*100</f>
        <v>100</v>
      </c>
      <c r="X40" s="4">
        <v>0</v>
      </c>
      <c r="Y40" s="7">
        <f t="shared" ref="Y40" si="53">C40/B40</f>
        <v>5.333333333333333</v>
      </c>
      <c r="Z40" s="7">
        <f t="shared" ref="Z40" si="54">H40/B40</f>
        <v>1</v>
      </c>
    </row>
    <row r="41" spans="1:26" s="18" customFormat="1" ht="13.5" x14ac:dyDescent="0.2">
      <c r="A41" s="19" t="s">
        <v>63</v>
      </c>
      <c r="B41" s="7">
        <v>2</v>
      </c>
      <c r="C41" s="4">
        <v>12</v>
      </c>
      <c r="D41" s="4">
        <v>10</v>
      </c>
      <c r="E41" s="4">
        <v>10</v>
      </c>
      <c r="F41" s="4">
        <v>2</v>
      </c>
      <c r="G41" s="4">
        <v>2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6">
        <v>0</v>
      </c>
      <c r="Q41" s="4">
        <f t="shared" si="5"/>
        <v>0</v>
      </c>
      <c r="R41" s="6">
        <f t="shared" si="6"/>
        <v>100</v>
      </c>
      <c r="S41" s="4">
        <v>0</v>
      </c>
      <c r="T41" s="4">
        <v>0</v>
      </c>
      <c r="U41" s="6">
        <v>0</v>
      </c>
      <c r="V41" s="4">
        <f t="shared" si="8"/>
        <v>0</v>
      </c>
      <c r="W41" s="6">
        <f>(1-V41/(I41+G41))*100</f>
        <v>100</v>
      </c>
      <c r="X41" s="4">
        <v>0</v>
      </c>
      <c r="Y41" s="7">
        <f t="shared" si="0"/>
        <v>6</v>
      </c>
      <c r="Z41" s="7">
        <f t="shared" si="1"/>
        <v>0</v>
      </c>
    </row>
    <row r="42" spans="1:26" s="18" customFormat="1" ht="13.5" x14ac:dyDescent="0.2">
      <c r="A42" s="19" t="s">
        <v>8</v>
      </c>
      <c r="B42" s="7">
        <f>SUM(B40:B41)</f>
        <v>5</v>
      </c>
      <c r="C42" s="4">
        <f>SUM(C40:C41)</f>
        <v>28</v>
      </c>
      <c r="D42" s="4">
        <f>SUM(D39:D41)</f>
        <v>23</v>
      </c>
      <c r="E42" s="4">
        <f>SUM(E39:E41)</f>
        <v>23</v>
      </c>
      <c r="F42" s="4">
        <f t="shared" ref="F42" si="55">C42-D42</f>
        <v>5</v>
      </c>
      <c r="G42" s="4">
        <f t="shared" ref="G42:O42" si="56">SUM(G39:G41)</f>
        <v>5</v>
      </c>
      <c r="H42" s="4">
        <f t="shared" si="56"/>
        <v>3</v>
      </c>
      <c r="I42" s="4">
        <f t="shared" si="56"/>
        <v>3</v>
      </c>
      <c r="J42" s="4">
        <f t="shared" si="56"/>
        <v>3</v>
      </c>
      <c r="K42" s="4">
        <f t="shared" si="56"/>
        <v>3</v>
      </c>
      <c r="L42" s="4">
        <f t="shared" si="56"/>
        <v>0</v>
      </c>
      <c r="M42" s="4">
        <f t="shared" si="56"/>
        <v>0</v>
      </c>
      <c r="N42" s="4">
        <f t="shared" si="56"/>
        <v>0</v>
      </c>
      <c r="O42" s="4">
        <f t="shared" si="56"/>
        <v>0</v>
      </c>
      <c r="P42" s="6">
        <v>0</v>
      </c>
      <c r="Q42" s="4">
        <f t="shared" si="5"/>
        <v>0</v>
      </c>
      <c r="R42" s="6">
        <f t="shared" ref="R42" si="57">(1-Q42/E42)*100</f>
        <v>100</v>
      </c>
      <c r="S42" s="4">
        <f>SUM(S39:S41)</f>
        <v>0</v>
      </c>
      <c r="T42" s="4">
        <f>SUM(T39:T41)</f>
        <v>0</v>
      </c>
      <c r="U42" s="6">
        <v>0</v>
      </c>
      <c r="V42" s="4">
        <f t="shared" si="8"/>
        <v>0</v>
      </c>
      <c r="W42" s="6">
        <f t="shared" ref="W42" si="58">(1-V42/(I42+G42))*100</f>
        <v>100</v>
      </c>
      <c r="X42" s="4">
        <f>SUM(X39:X41)</f>
        <v>0</v>
      </c>
      <c r="Y42" s="7">
        <f t="shared" ref="Y42" si="59">C42/B42</f>
        <v>5.6</v>
      </c>
      <c r="Z42" s="7">
        <f t="shared" ref="Z42" si="60">H42/B42</f>
        <v>0.6</v>
      </c>
    </row>
    <row r="43" spans="1:26" s="18" customFormat="1" ht="13.5" x14ac:dyDescent="0.2">
      <c r="A43" s="13" t="s">
        <v>64</v>
      </c>
      <c r="B43" s="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6"/>
      <c r="Q43" s="4"/>
      <c r="R43" s="6"/>
      <c r="S43" s="4"/>
      <c r="T43" s="4"/>
      <c r="U43" s="6"/>
      <c r="V43" s="4"/>
      <c r="W43" s="6"/>
      <c r="X43" s="4"/>
      <c r="Y43" s="7"/>
      <c r="Z43" s="7"/>
    </row>
    <row r="44" spans="1:26" s="18" customFormat="1" ht="13.5" x14ac:dyDescent="0.2">
      <c r="A44" s="19" t="s">
        <v>18</v>
      </c>
      <c r="B44" s="7">
        <v>3</v>
      </c>
      <c r="C44" s="4">
        <v>31</v>
      </c>
      <c r="D44" s="4">
        <v>20</v>
      </c>
      <c r="E44" s="4">
        <v>20</v>
      </c>
      <c r="F44" s="4">
        <v>11</v>
      </c>
      <c r="G44" s="4">
        <v>11</v>
      </c>
      <c r="H44" s="4">
        <v>4</v>
      </c>
      <c r="I44" s="4">
        <v>4</v>
      </c>
      <c r="J44" s="4">
        <v>4</v>
      </c>
      <c r="K44" s="4">
        <v>4</v>
      </c>
      <c r="L44" s="4">
        <v>0</v>
      </c>
      <c r="M44" s="4">
        <v>0</v>
      </c>
      <c r="N44" s="4">
        <v>4</v>
      </c>
      <c r="O44" s="4">
        <v>2</v>
      </c>
      <c r="P44" s="6">
        <f t="shared" ref="P44:P45" si="61">O44/N44*100</f>
        <v>50</v>
      </c>
      <c r="Q44" s="4">
        <f t="shared" si="5"/>
        <v>2</v>
      </c>
      <c r="R44" s="6">
        <f t="shared" si="6"/>
        <v>90</v>
      </c>
      <c r="S44" s="4">
        <v>1</v>
      </c>
      <c r="T44" s="4">
        <v>1</v>
      </c>
      <c r="U44" s="6">
        <f t="shared" ref="U44:U45" si="62">T44/S44*100</f>
        <v>100</v>
      </c>
      <c r="V44" s="4">
        <f t="shared" si="8"/>
        <v>0</v>
      </c>
      <c r="W44" s="6">
        <f t="shared" si="9"/>
        <v>100</v>
      </c>
      <c r="X44" s="4">
        <v>0</v>
      </c>
      <c r="Y44" s="7">
        <f t="shared" si="0"/>
        <v>10.333333333333334</v>
      </c>
      <c r="Z44" s="7">
        <f t="shared" si="1"/>
        <v>1.3333333333333333</v>
      </c>
    </row>
    <row r="45" spans="1:26" s="18" customFormat="1" ht="13.5" x14ac:dyDescent="0.2">
      <c r="A45" s="19" t="s">
        <v>8</v>
      </c>
      <c r="B45" s="7">
        <f>SUM(B44)</f>
        <v>3</v>
      </c>
      <c r="C45" s="4">
        <f t="shared" ref="C45:E45" si="63">SUM(C44)</f>
        <v>31</v>
      </c>
      <c r="D45" s="4">
        <f t="shared" si="63"/>
        <v>20</v>
      </c>
      <c r="E45" s="4">
        <f t="shared" si="63"/>
        <v>20</v>
      </c>
      <c r="F45" s="4">
        <f t="shared" si="3"/>
        <v>11</v>
      </c>
      <c r="G45" s="4">
        <f t="shared" ref="G45:L45" si="64">SUM(G44)</f>
        <v>11</v>
      </c>
      <c r="H45" s="4">
        <f t="shared" si="64"/>
        <v>4</v>
      </c>
      <c r="I45" s="4">
        <f t="shared" si="64"/>
        <v>4</v>
      </c>
      <c r="J45" s="4">
        <f t="shared" si="64"/>
        <v>4</v>
      </c>
      <c r="K45" s="4">
        <f t="shared" si="64"/>
        <v>4</v>
      </c>
      <c r="L45" s="4">
        <f t="shared" si="64"/>
        <v>0</v>
      </c>
      <c r="M45" s="4">
        <v>0</v>
      </c>
      <c r="N45" s="4">
        <f t="shared" ref="N45:O45" si="65">SUM(N44)</f>
        <v>4</v>
      </c>
      <c r="O45" s="4">
        <f t="shared" si="65"/>
        <v>2</v>
      </c>
      <c r="P45" s="6">
        <f t="shared" si="61"/>
        <v>50</v>
      </c>
      <c r="Q45" s="4">
        <f t="shared" si="5"/>
        <v>2</v>
      </c>
      <c r="R45" s="6">
        <f t="shared" si="6"/>
        <v>90</v>
      </c>
      <c r="S45" s="4">
        <f>SUM(S44)</f>
        <v>1</v>
      </c>
      <c r="T45" s="4">
        <f>SUM(T44)</f>
        <v>1</v>
      </c>
      <c r="U45" s="6">
        <f t="shared" si="62"/>
        <v>100</v>
      </c>
      <c r="V45" s="4">
        <f t="shared" si="8"/>
        <v>0</v>
      </c>
      <c r="W45" s="6">
        <f t="shared" si="9"/>
        <v>100</v>
      </c>
      <c r="X45" s="4">
        <f>SUM(X44)</f>
        <v>0</v>
      </c>
      <c r="Y45" s="7">
        <f t="shared" si="0"/>
        <v>10.333333333333334</v>
      </c>
      <c r="Z45" s="7">
        <f t="shared" si="1"/>
        <v>1.3333333333333333</v>
      </c>
    </row>
    <row r="46" spans="1:26" s="18" customFormat="1" ht="13.5" x14ac:dyDescent="0.2">
      <c r="A46" s="13" t="s">
        <v>65</v>
      </c>
      <c r="B46" s="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6"/>
      <c r="Q46" s="4"/>
      <c r="R46" s="6"/>
      <c r="S46" s="4"/>
      <c r="T46" s="4"/>
      <c r="U46" s="6"/>
      <c r="V46" s="4"/>
      <c r="W46" s="6"/>
      <c r="X46" s="4"/>
      <c r="Y46" s="7"/>
      <c r="Z46" s="7"/>
    </row>
    <row r="47" spans="1:26" s="18" customFormat="1" ht="13.5" x14ac:dyDescent="0.2">
      <c r="A47" s="19" t="s">
        <v>19</v>
      </c>
      <c r="B47" s="7">
        <v>2</v>
      </c>
      <c r="C47" s="4">
        <v>23</v>
      </c>
      <c r="D47" s="4">
        <v>10</v>
      </c>
      <c r="E47" s="4">
        <v>10</v>
      </c>
      <c r="F47" s="4">
        <v>13</v>
      </c>
      <c r="G47" s="4">
        <v>13</v>
      </c>
      <c r="H47" s="4">
        <v>1</v>
      </c>
      <c r="I47" s="4">
        <v>1</v>
      </c>
      <c r="J47" s="4">
        <v>1</v>
      </c>
      <c r="K47" s="4">
        <v>1</v>
      </c>
      <c r="L47" s="4">
        <v>0</v>
      </c>
      <c r="M47" s="4">
        <v>0</v>
      </c>
      <c r="N47" s="4">
        <v>1</v>
      </c>
      <c r="O47" s="4">
        <v>0</v>
      </c>
      <c r="P47" s="6">
        <f t="shared" ref="P47:P48" si="66">O47/N47*100</f>
        <v>0</v>
      </c>
      <c r="Q47" s="4">
        <f t="shared" si="5"/>
        <v>1</v>
      </c>
      <c r="R47" s="6">
        <f t="shared" si="6"/>
        <v>90</v>
      </c>
      <c r="S47" s="4">
        <v>0</v>
      </c>
      <c r="T47" s="4">
        <v>0</v>
      </c>
      <c r="U47" s="6">
        <v>0</v>
      </c>
      <c r="V47" s="4">
        <f t="shared" si="8"/>
        <v>0</v>
      </c>
      <c r="W47" s="6">
        <f t="shared" si="9"/>
        <v>100</v>
      </c>
      <c r="X47" s="4">
        <v>0</v>
      </c>
      <c r="Y47" s="7">
        <f t="shared" si="0"/>
        <v>11.5</v>
      </c>
      <c r="Z47" s="7">
        <f t="shared" si="1"/>
        <v>0.5</v>
      </c>
    </row>
    <row r="48" spans="1:26" s="18" customFormat="1" ht="13.5" x14ac:dyDescent="0.2">
      <c r="A48" s="19" t="s">
        <v>8</v>
      </c>
      <c r="B48" s="7">
        <f>SUM(B47)</f>
        <v>2</v>
      </c>
      <c r="C48" s="4">
        <f t="shared" ref="C48:E48" si="67">SUM(C47)</f>
        <v>23</v>
      </c>
      <c r="D48" s="4">
        <f t="shared" si="67"/>
        <v>10</v>
      </c>
      <c r="E48" s="4">
        <f t="shared" si="67"/>
        <v>10</v>
      </c>
      <c r="F48" s="4">
        <f t="shared" si="3"/>
        <v>13</v>
      </c>
      <c r="G48" s="4">
        <f t="shared" ref="G48:O48" si="68">SUM(G47)</f>
        <v>13</v>
      </c>
      <c r="H48" s="4">
        <f t="shared" si="68"/>
        <v>1</v>
      </c>
      <c r="I48" s="4">
        <f t="shared" si="68"/>
        <v>1</v>
      </c>
      <c r="J48" s="4">
        <f t="shared" si="68"/>
        <v>1</v>
      </c>
      <c r="K48" s="4">
        <f t="shared" si="68"/>
        <v>1</v>
      </c>
      <c r="L48" s="4">
        <f t="shared" si="68"/>
        <v>0</v>
      </c>
      <c r="M48" s="4">
        <f t="shared" si="68"/>
        <v>0</v>
      </c>
      <c r="N48" s="4">
        <f t="shared" si="68"/>
        <v>1</v>
      </c>
      <c r="O48" s="4">
        <f t="shared" si="68"/>
        <v>0</v>
      </c>
      <c r="P48" s="6">
        <f t="shared" si="66"/>
        <v>0</v>
      </c>
      <c r="Q48" s="4">
        <f t="shared" si="5"/>
        <v>1</v>
      </c>
      <c r="R48" s="6">
        <f t="shared" si="6"/>
        <v>90</v>
      </c>
      <c r="S48" s="4">
        <f>SUM(S47)</f>
        <v>0</v>
      </c>
      <c r="T48" s="4">
        <f>SUM(T47)</f>
        <v>0</v>
      </c>
      <c r="U48" s="6">
        <v>0</v>
      </c>
      <c r="V48" s="4">
        <f t="shared" si="8"/>
        <v>0</v>
      </c>
      <c r="W48" s="6">
        <f t="shared" si="9"/>
        <v>100</v>
      </c>
      <c r="X48" s="4">
        <f>SUM(X47)</f>
        <v>0</v>
      </c>
      <c r="Y48" s="7">
        <f t="shared" si="0"/>
        <v>11.5</v>
      </c>
      <c r="Z48" s="7">
        <f t="shared" si="1"/>
        <v>0.5</v>
      </c>
    </row>
    <row r="49" spans="1:26" s="18" customFormat="1" ht="13.5" x14ac:dyDescent="0.2">
      <c r="A49" s="13" t="s">
        <v>20</v>
      </c>
      <c r="B49" s="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6"/>
      <c r="Q49" s="4"/>
      <c r="R49" s="6"/>
      <c r="S49" s="4"/>
      <c r="T49" s="4"/>
      <c r="U49" s="6"/>
      <c r="V49" s="4"/>
      <c r="W49" s="6"/>
      <c r="X49" s="4"/>
      <c r="Y49" s="7"/>
      <c r="Z49" s="7"/>
    </row>
    <row r="50" spans="1:26" s="18" customFormat="1" ht="13.5" x14ac:dyDescent="0.2">
      <c r="A50" s="19" t="s">
        <v>66</v>
      </c>
      <c r="B50" s="7">
        <v>3</v>
      </c>
      <c r="C50" s="4">
        <v>21</v>
      </c>
      <c r="D50" s="4">
        <v>17</v>
      </c>
      <c r="E50" s="4">
        <v>17</v>
      </c>
      <c r="F50" s="4">
        <v>4</v>
      </c>
      <c r="G50" s="4">
        <v>4</v>
      </c>
      <c r="H50" s="4">
        <v>2</v>
      </c>
      <c r="I50" s="4">
        <v>2</v>
      </c>
      <c r="J50" s="4">
        <v>2</v>
      </c>
      <c r="K50" s="4">
        <v>2</v>
      </c>
      <c r="L50" s="4">
        <v>0</v>
      </c>
      <c r="M50" s="4">
        <v>0</v>
      </c>
      <c r="N50" s="4">
        <v>1</v>
      </c>
      <c r="O50" s="4">
        <v>1</v>
      </c>
      <c r="P50" s="6">
        <f t="shared" ref="P50:P51" si="69">O50/N50*100</f>
        <v>100</v>
      </c>
      <c r="Q50" s="4">
        <f t="shared" si="5"/>
        <v>0</v>
      </c>
      <c r="R50" s="6">
        <f t="shared" si="6"/>
        <v>100</v>
      </c>
      <c r="S50" s="4">
        <v>0</v>
      </c>
      <c r="T50" s="4">
        <v>0</v>
      </c>
      <c r="U50" s="6">
        <v>0</v>
      </c>
      <c r="V50" s="4">
        <f t="shared" si="8"/>
        <v>0</v>
      </c>
      <c r="W50" s="6">
        <f t="shared" si="9"/>
        <v>100</v>
      </c>
      <c r="X50" s="4">
        <v>0</v>
      </c>
      <c r="Y50" s="7">
        <f t="shared" si="0"/>
        <v>7</v>
      </c>
      <c r="Z50" s="7">
        <f t="shared" si="1"/>
        <v>0.66666666666666663</v>
      </c>
    </row>
    <row r="51" spans="1:26" s="18" customFormat="1" ht="13.5" x14ac:dyDescent="0.2">
      <c r="A51" s="19" t="s">
        <v>8</v>
      </c>
      <c r="B51" s="7">
        <f>SUM(B50)</f>
        <v>3</v>
      </c>
      <c r="C51" s="4">
        <f t="shared" ref="C51:E51" si="70">SUM(C50)</f>
        <v>21</v>
      </c>
      <c r="D51" s="4">
        <f t="shared" si="70"/>
        <v>17</v>
      </c>
      <c r="E51" s="4">
        <f t="shared" si="70"/>
        <v>17</v>
      </c>
      <c r="F51" s="4">
        <f t="shared" si="3"/>
        <v>4</v>
      </c>
      <c r="G51" s="4">
        <f t="shared" ref="G51:O51" si="71">SUM(G50)</f>
        <v>4</v>
      </c>
      <c r="H51" s="4">
        <f t="shared" si="71"/>
        <v>2</v>
      </c>
      <c r="I51" s="4">
        <f t="shared" si="71"/>
        <v>2</v>
      </c>
      <c r="J51" s="4">
        <f t="shared" si="71"/>
        <v>2</v>
      </c>
      <c r="K51" s="4">
        <f t="shared" si="71"/>
        <v>2</v>
      </c>
      <c r="L51" s="4">
        <f t="shared" si="71"/>
        <v>0</v>
      </c>
      <c r="M51" s="4">
        <f t="shared" si="71"/>
        <v>0</v>
      </c>
      <c r="N51" s="4">
        <f t="shared" si="71"/>
        <v>1</v>
      </c>
      <c r="O51" s="4">
        <f t="shared" si="71"/>
        <v>1</v>
      </c>
      <c r="P51" s="6">
        <f t="shared" si="69"/>
        <v>100</v>
      </c>
      <c r="Q51" s="4">
        <f t="shared" si="5"/>
        <v>0</v>
      </c>
      <c r="R51" s="6">
        <f t="shared" si="6"/>
        <v>100</v>
      </c>
      <c r="S51" s="4">
        <f>SUM(S50)</f>
        <v>0</v>
      </c>
      <c r="T51" s="4">
        <f>SUM(T50)</f>
        <v>0</v>
      </c>
      <c r="U51" s="6">
        <v>0</v>
      </c>
      <c r="V51" s="4">
        <f t="shared" si="8"/>
        <v>0</v>
      </c>
      <c r="W51" s="6">
        <f t="shared" si="9"/>
        <v>100</v>
      </c>
      <c r="X51" s="4">
        <f>SUM(X50)</f>
        <v>0</v>
      </c>
      <c r="Y51" s="7">
        <f t="shared" si="0"/>
        <v>7</v>
      </c>
      <c r="Z51" s="7">
        <f t="shared" si="1"/>
        <v>0.66666666666666663</v>
      </c>
    </row>
    <row r="52" spans="1:26" s="18" customFormat="1" ht="13.5" x14ac:dyDescent="0.2">
      <c r="A52" s="13" t="s">
        <v>67</v>
      </c>
      <c r="B52" s="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6"/>
      <c r="Q52" s="4"/>
      <c r="R52" s="6"/>
      <c r="S52" s="4"/>
      <c r="T52" s="4"/>
      <c r="U52" s="6"/>
      <c r="V52" s="4"/>
      <c r="W52" s="6"/>
      <c r="X52" s="4"/>
      <c r="Y52" s="7"/>
      <c r="Z52" s="7"/>
    </row>
    <row r="53" spans="1:26" s="18" customFormat="1" ht="13.5" x14ac:dyDescent="0.2">
      <c r="A53" s="19" t="s">
        <v>21</v>
      </c>
      <c r="B53" s="7">
        <v>2</v>
      </c>
      <c r="C53" s="4">
        <v>7</v>
      </c>
      <c r="D53" s="4">
        <v>6</v>
      </c>
      <c r="E53" s="4">
        <v>6</v>
      </c>
      <c r="F53" s="4">
        <v>1</v>
      </c>
      <c r="G53" s="4">
        <v>1</v>
      </c>
      <c r="H53" s="4">
        <v>4</v>
      </c>
      <c r="I53" s="4">
        <v>4</v>
      </c>
      <c r="J53" s="4">
        <v>4</v>
      </c>
      <c r="K53" s="4">
        <v>4</v>
      </c>
      <c r="L53" s="4">
        <v>0</v>
      </c>
      <c r="M53" s="4">
        <v>0</v>
      </c>
      <c r="N53" s="4">
        <v>1</v>
      </c>
      <c r="O53" s="4">
        <v>1</v>
      </c>
      <c r="P53" s="6">
        <f t="shared" ref="P53:P54" si="72">O53/N53*100</f>
        <v>100</v>
      </c>
      <c r="Q53" s="4">
        <f t="shared" si="5"/>
        <v>0</v>
      </c>
      <c r="R53" s="6">
        <f>(1-Q53/E53)*100</f>
        <v>100</v>
      </c>
      <c r="S53" s="4">
        <v>0</v>
      </c>
      <c r="T53" s="4">
        <v>0</v>
      </c>
      <c r="U53" s="6">
        <v>0</v>
      </c>
      <c r="V53" s="4">
        <f t="shared" si="8"/>
        <v>0</v>
      </c>
      <c r="W53" s="6">
        <f t="shared" si="9"/>
        <v>100</v>
      </c>
      <c r="X53" s="4">
        <v>0</v>
      </c>
      <c r="Y53" s="7">
        <f t="shared" si="0"/>
        <v>3.5</v>
      </c>
      <c r="Z53" s="7">
        <f t="shared" si="1"/>
        <v>2</v>
      </c>
    </row>
    <row r="54" spans="1:26" s="18" customFormat="1" ht="13.5" x14ac:dyDescent="0.2">
      <c r="A54" s="19" t="s">
        <v>8</v>
      </c>
      <c r="B54" s="7">
        <f>SUM(B53)</f>
        <v>2</v>
      </c>
      <c r="C54" s="4">
        <f t="shared" ref="C54:E54" si="73">SUM(C53)</f>
        <v>7</v>
      </c>
      <c r="D54" s="4">
        <f t="shared" si="73"/>
        <v>6</v>
      </c>
      <c r="E54" s="4">
        <f t="shared" si="73"/>
        <v>6</v>
      </c>
      <c r="F54" s="4">
        <f t="shared" si="3"/>
        <v>1</v>
      </c>
      <c r="G54" s="4">
        <f t="shared" ref="G54:O54" si="74">SUM(G53)</f>
        <v>1</v>
      </c>
      <c r="H54" s="4">
        <f t="shared" si="74"/>
        <v>4</v>
      </c>
      <c r="I54" s="4">
        <f t="shared" si="74"/>
        <v>4</v>
      </c>
      <c r="J54" s="4">
        <f t="shared" si="74"/>
        <v>4</v>
      </c>
      <c r="K54" s="4">
        <f t="shared" si="74"/>
        <v>4</v>
      </c>
      <c r="L54" s="4">
        <f t="shared" si="74"/>
        <v>0</v>
      </c>
      <c r="M54" s="4">
        <f t="shared" si="74"/>
        <v>0</v>
      </c>
      <c r="N54" s="4">
        <f t="shared" si="74"/>
        <v>1</v>
      </c>
      <c r="O54" s="4">
        <f t="shared" si="74"/>
        <v>1</v>
      </c>
      <c r="P54" s="6">
        <f t="shared" si="72"/>
        <v>100</v>
      </c>
      <c r="Q54" s="4">
        <f t="shared" si="5"/>
        <v>0</v>
      </c>
      <c r="R54" s="6">
        <f t="shared" si="6"/>
        <v>100</v>
      </c>
      <c r="S54" s="4">
        <f>SUM(S53)</f>
        <v>0</v>
      </c>
      <c r="T54" s="4">
        <f>SUM(T53)</f>
        <v>0</v>
      </c>
      <c r="U54" s="6">
        <v>0</v>
      </c>
      <c r="V54" s="4">
        <f t="shared" si="8"/>
        <v>0</v>
      </c>
      <c r="W54" s="6">
        <f t="shared" si="9"/>
        <v>100</v>
      </c>
      <c r="X54" s="4">
        <f>SUM(X53)</f>
        <v>0</v>
      </c>
      <c r="Y54" s="7">
        <f t="shared" si="0"/>
        <v>3.5</v>
      </c>
      <c r="Z54" s="7">
        <f t="shared" si="1"/>
        <v>2</v>
      </c>
    </row>
    <row r="55" spans="1:26" s="18" customFormat="1" ht="13.5" x14ac:dyDescent="0.2">
      <c r="A55" s="13" t="s">
        <v>68</v>
      </c>
      <c r="B55" s="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6"/>
      <c r="Q55" s="4"/>
      <c r="R55" s="6"/>
      <c r="S55" s="4"/>
      <c r="T55" s="4"/>
      <c r="U55" s="6"/>
      <c r="V55" s="4"/>
      <c r="W55" s="6"/>
      <c r="X55" s="4"/>
      <c r="Y55" s="7"/>
      <c r="Z55" s="7"/>
    </row>
    <row r="56" spans="1:26" s="18" customFormat="1" ht="13.5" x14ac:dyDescent="0.2">
      <c r="A56" s="19" t="s">
        <v>22</v>
      </c>
      <c r="B56" s="7">
        <v>3</v>
      </c>
      <c r="C56" s="4">
        <v>19</v>
      </c>
      <c r="D56" s="4">
        <v>16</v>
      </c>
      <c r="E56" s="4">
        <v>16</v>
      </c>
      <c r="F56" s="4">
        <v>3</v>
      </c>
      <c r="G56" s="4">
        <v>3</v>
      </c>
      <c r="H56" s="4">
        <v>1</v>
      </c>
      <c r="I56" s="4">
        <v>1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6">
        <v>0</v>
      </c>
      <c r="Q56" s="4">
        <f t="shared" si="5"/>
        <v>0</v>
      </c>
      <c r="R56" s="6">
        <f t="shared" si="6"/>
        <v>100</v>
      </c>
      <c r="S56" s="4">
        <v>0</v>
      </c>
      <c r="T56" s="4">
        <v>0</v>
      </c>
      <c r="U56" s="6">
        <v>0</v>
      </c>
      <c r="V56" s="4">
        <f t="shared" si="8"/>
        <v>0</v>
      </c>
      <c r="W56" s="6">
        <f t="shared" si="9"/>
        <v>100</v>
      </c>
      <c r="X56" s="4">
        <v>0</v>
      </c>
      <c r="Y56" s="7">
        <f t="shared" si="0"/>
        <v>6.333333333333333</v>
      </c>
      <c r="Z56" s="7">
        <f t="shared" si="1"/>
        <v>0.33333333333333331</v>
      </c>
    </row>
    <row r="57" spans="1:26" s="18" customFormat="1" ht="13.5" x14ac:dyDescent="0.2">
      <c r="A57" s="19" t="s">
        <v>23</v>
      </c>
      <c r="B57" s="7">
        <v>3</v>
      </c>
      <c r="C57" s="4">
        <v>13</v>
      </c>
      <c r="D57" s="4">
        <v>10</v>
      </c>
      <c r="E57" s="4">
        <v>10</v>
      </c>
      <c r="F57" s="4">
        <v>3</v>
      </c>
      <c r="G57" s="4">
        <v>3</v>
      </c>
      <c r="H57" s="4">
        <v>4</v>
      </c>
      <c r="I57" s="4">
        <v>4</v>
      </c>
      <c r="J57" s="4">
        <v>3</v>
      </c>
      <c r="K57" s="4">
        <v>3</v>
      </c>
      <c r="L57" s="4">
        <v>0</v>
      </c>
      <c r="M57" s="4">
        <v>0</v>
      </c>
      <c r="N57" s="4">
        <v>0</v>
      </c>
      <c r="O57" s="4">
        <v>0</v>
      </c>
      <c r="P57" s="6">
        <v>0</v>
      </c>
      <c r="Q57" s="4">
        <f t="shared" si="5"/>
        <v>0</v>
      </c>
      <c r="R57" s="6">
        <f t="shared" si="6"/>
        <v>100</v>
      </c>
      <c r="S57" s="4">
        <v>0</v>
      </c>
      <c r="T57" s="4">
        <v>0</v>
      </c>
      <c r="U57" s="6">
        <v>0</v>
      </c>
      <c r="V57" s="4">
        <f t="shared" si="8"/>
        <v>0</v>
      </c>
      <c r="W57" s="6">
        <f t="shared" si="9"/>
        <v>100</v>
      </c>
      <c r="X57" s="4">
        <v>0</v>
      </c>
      <c r="Y57" s="7">
        <f t="shared" si="0"/>
        <v>4.333333333333333</v>
      </c>
      <c r="Z57" s="7">
        <f t="shared" si="1"/>
        <v>1.3333333333333333</v>
      </c>
    </row>
    <row r="58" spans="1:26" s="18" customFormat="1" ht="13.5" x14ac:dyDescent="0.2">
      <c r="A58" s="19" t="s">
        <v>8</v>
      </c>
      <c r="B58" s="7">
        <f>SUM(B56:B57)</f>
        <v>6</v>
      </c>
      <c r="C58" s="4">
        <f t="shared" ref="C58:E58" si="75">SUM(C56:C57)</f>
        <v>32</v>
      </c>
      <c r="D58" s="4">
        <f t="shared" si="75"/>
        <v>26</v>
      </c>
      <c r="E58" s="4">
        <f t="shared" si="75"/>
        <v>26</v>
      </c>
      <c r="F58" s="4">
        <f t="shared" si="3"/>
        <v>6</v>
      </c>
      <c r="G58" s="4">
        <f t="shared" ref="G58:O58" si="76">SUM(G56:G57)</f>
        <v>6</v>
      </c>
      <c r="H58" s="4">
        <f t="shared" si="76"/>
        <v>5</v>
      </c>
      <c r="I58" s="4">
        <f t="shared" si="76"/>
        <v>5</v>
      </c>
      <c r="J58" s="4">
        <f t="shared" si="76"/>
        <v>3</v>
      </c>
      <c r="K58" s="4">
        <f t="shared" si="76"/>
        <v>3</v>
      </c>
      <c r="L58" s="4">
        <f t="shared" si="76"/>
        <v>0</v>
      </c>
      <c r="M58" s="4">
        <f t="shared" si="76"/>
        <v>0</v>
      </c>
      <c r="N58" s="4">
        <f t="shared" si="76"/>
        <v>0</v>
      </c>
      <c r="O58" s="4">
        <f t="shared" si="76"/>
        <v>0</v>
      </c>
      <c r="P58" s="6">
        <v>0</v>
      </c>
      <c r="Q58" s="4">
        <f t="shared" si="5"/>
        <v>0</v>
      </c>
      <c r="R58" s="6">
        <f t="shared" si="6"/>
        <v>100</v>
      </c>
      <c r="S58" s="4">
        <f>SUM(S56:S57)</f>
        <v>0</v>
      </c>
      <c r="T58" s="4">
        <f>SUM(T56:T57)</f>
        <v>0</v>
      </c>
      <c r="U58" s="6">
        <v>0</v>
      </c>
      <c r="V58" s="4">
        <f t="shared" si="8"/>
        <v>0</v>
      </c>
      <c r="W58" s="6">
        <f t="shared" si="9"/>
        <v>100</v>
      </c>
      <c r="X58" s="4">
        <f>SUM(X56:X57)</f>
        <v>0</v>
      </c>
      <c r="Y58" s="7">
        <f t="shared" si="0"/>
        <v>5.333333333333333</v>
      </c>
      <c r="Z58" s="7">
        <f t="shared" si="1"/>
        <v>0.83333333333333337</v>
      </c>
    </row>
    <row r="59" spans="1:26" s="18" customFormat="1" ht="13.5" x14ac:dyDescent="0.2">
      <c r="A59" s="13" t="s">
        <v>69</v>
      </c>
      <c r="B59" s="7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6"/>
      <c r="Q59" s="4"/>
      <c r="R59" s="6"/>
      <c r="S59" s="4"/>
      <c r="T59" s="4"/>
      <c r="U59" s="6"/>
      <c r="V59" s="4"/>
      <c r="W59" s="6"/>
      <c r="X59" s="4"/>
      <c r="Y59" s="7"/>
      <c r="Z59" s="7"/>
    </row>
    <row r="60" spans="1:26" s="18" customFormat="1" ht="13.5" x14ac:dyDescent="0.2">
      <c r="A60" s="19" t="s">
        <v>24</v>
      </c>
      <c r="B60" s="7">
        <v>3</v>
      </c>
      <c r="C60" s="4">
        <v>13</v>
      </c>
      <c r="D60" s="4">
        <v>11</v>
      </c>
      <c r="E60" s="4">
        <v>11</v>
      </c>
      <c r="F60" s="4">
        <v>2</v>
      </c>
      <c r="G60" s="4">
        <v>2</v>
      </c>
      <c r="H60" s="4">
        <v>4</v>
      </c>
      <c r="I60" s="4">
        <v>4</v>
      </c>
      <c r="J60" s="4">
        <v>0</v>
      </c>
      <c r="K60" s="4">
        <v>0</v>
      </c>
      <c r="L60" s="4">
        <v>0</v>
      </c>
      <c r="M60" s="4">
        <v>0</v>
      </c>
      <c r="N60" s="4">
        <v>1</v>
      </c>
      <c r="O60" s="4">
        <v>1</v>
      </c>
      <c r="P60" s="6">
        <f t="shared" ref="P60:P113" si="77">O60/N60*100</f>
        <v>100</v>
      </c>
      <c r="Q60" s="4">
        <f t="shared" si="5"/>
        <v>0</v>
      </c>
      <c r="R60" s="6">
        <f t="shared" si="6"/>
        <v>100</v>
      </c>
      <c r="S60" s="4">
        <v>0</v>
      </c>
      <c r="T60" s="4">
        <v>0</v>
      </c>
      <c r="U60" s="6">
        <v>0</v>
      </c>
      <c r="V60" s="4">
        <f t="shared" si="8"/>
        <v>0</v>
      </c>
      <c r="W60" s="6">
        <f t="shared" si="9"/>
        <v>100</v>
      </c>
      <c r="X60" s="4">
        <v>0</v>
      </c>
      <c r="Y60" s="7">
        <f t="shared" si="0"/>
        <v>4.333333333333333</v>
      </c>
      <c r="Z60" s="7">
        <f t="shared" si="1"/>
        <v>1.3333333333333333</v>
      </c>
    </row>
    <row r="61" spans="1:26" s="18" customFormat="1" ht="13.5" x14ac:dyDescent="0.2">
      <c r="A61" s="19" t="s">
        <v>8</v>
      </c>
      <c r="B61" s="7">
        <f>SUM(B60)</f>
        <v>3</v>
      </c>
      <c r="C61" s="4">
        <f t="shared" ref="C61:E61" si="78">SUM(C60)</f>
        <v>13</v>
      </c>
      <c r="D61" s="4">
        <f t="shared" si="78"/>
        <v>11</v>
      </c>
      <c r="E61" s="4">
        <f t="shared" si="78"/>
        <v>11</v>
      </c>
      <c r="F61" s="4">
        <f t="shared" si="3"/>
        <v>2</v>
      </c>
      <c r="G61" s="4">
        <f t="shared" ref="G61:O61" si="79">SUM(G60)</f>
        <v>2</v>
      </c>
      <c r="H61" s="4">
        <f t="shared" si="79"/>
        <v>4</v>
      </c>
      <c r="I61" s="4">
        <f t="shared" si="79"/>
        <v>4</v>
      </c>
      <c r="J61" s="4">
        <f t="shared" si="79"/>
        <v>0</v>
      </c>
      <c r="K61" s="4">
        <f t="shared" si="79"/>
        <v>0</v>
      </c>
      <c r="L61" s="4">
        <f t="shared" si="79"/>
        <v>0</v>
      </c>
      <c r="M61" s="4">
        <f t="shared" si="79"/>
        <v>0</v>
      </c>
      <c r="N61" s="4">
        <f t="shared" si="79"/>
        <v>1</v>
      </c>
      <c r="O61" s="4">
        <f t="shared" si="79"/>
        <v>1</v>
      </c>
      <c r="P61" s="6">
        <f t="shared" si="77"/>
        <v>100</v>
      </c>
      <c r="Q61" s="4">
        <f t="shared" si="5"/>
        <v>0</v>
      </c>
      <c r="R61" s="6">
        <f t="shared" si="6"/>
        <v>100</v>
      </c>
      <c r="S61" s="4">
        <f>SUM(S60)</f>
        <v>0</v>
      </c>
      <c r="T61" s="4">
        <f>SUM(T60)</f>
        <v>0</v>
      </c>
      <c r="U61" s="6">
        <v>0</v>
      </c>
      <c r="V61" s="4">
        <f t="shared" si="8"/>
        <v>0</v>
      </c>
      <c r="W61" s="6">
        <f t="shared" si="9"/>
        <v>100</v>
      </c>
      <c r="X61" s="4">
        <f>SUM(X60)</f>
        <v>0</v>
      </c>
      <c r="Y61" s="7">
        <f t="shared" si="0"/>
        <v>4.333333333333333</v>
      </c>
      <c r="Z61" s="7">
        <f t="shared" si="1"/>
        <v>1.3333333333333333</v>
      </c>
    </row>
    <row r="62" spans="1:26" s="18" customFormat="1" ht="13.5" x14ac:dyDescent="0.2">
      <c r="A62" s="13" t="s">
        <v>70</v>
      </c>
      <c r="B62" s="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6"/>
      <c r="Q62" s="4"/>
      <c r="R62" s="6"/>
      <c r="S62" s="4"/>
      <c r="T62" s="4"/>
      <c r="U62" s="6"/>
      <c r="V62" s="4"/>
      <c r="W62" s="6"/>
      <c r="X62" s="4"/>
      <c r="Y62" s="7"/>
      <c r="Z62" s="7"/>
    </row>
    <row r="63" spans="1:26" s="18" customFormat="1" ht="13.5" x14ac:dyDescent="0.2">
      <c r="A63" s="19" t="s">
        <v>71</v>
      </c>
      <c r="B63" s="7">
        <v>3</v>
      </c>
      <c r="C63" s="4">
        <v>21</v>
      </c>
      <c r="D63" s="4">
        <v>15</v>
      </c>
      <c r="E63" s="4">
        <v>15</v>
      </c>
      <c r="F63" s="4">
        <v>6</v>
      </c>
      <c r="G63" s="4">
        <v>6</v>
      </c>
      <c r="H63" s="4">
        <v>3</v>
      </c>
      <c r="I63" s="4">
        <v>3</v>
      </c>
      <c r="J63" s="4">
        <v>3</v>
      </c>
      <c r="K63" s="4">
        <v>3</v>
      </c>
      <c r="L63" s="4">
        <v>0</v>
      </c>
      <c r="M63" s="4">
        <v>0</v>
      </c>
      <c r="N63" s="4">
        <v>0</v>
      </c>
      <c r="O63" s="4">
        <v>0</v>
      </c>
      <c r="P63" s="6">
        <v>0</v>
      </c>
      <c r="Q63" s="4">
        <f t="shared" si="5"/>
        <v>0</v>
      </c>
      <c r="R63" s="6">
        <f t="shared" si="6"/>
        <v>100</v>
      </c>
      <c r="S63" s="4">
        <v>0</v>
      </c>
      <c r="T63" s="4">
        <v>0</v>
      </c>
      <c r="U63" s="6">
        <v>0</v>
      </c>
      <c r="V63" s="4">
        <f t="shared" si="8"/>
        <v>0</v>
      </c>
      <c r="W63" s="6">
        <f t="shared" si="9"/>
        <v>100</v>
      </c>
      <c r="X63" s="4">
        <v>0</v>
      </c>
      <c r="Y63" s="7">
        <f t="shared" si="0"/>
        <v>7</v>
      </c>
      <c r="Z63" s="7">
        <f t="shared" si="1"/>
        <v>1</v>
      </c>
    </row>
    <row r="64" spans="1:26" s="18" customFormat="1" ht="13.5" x14ac:dyDescent="0.2">
      <c r="A64" s="19" t="s">
        <v>8</v>
      </c>
      <c r="B64" s="7">
        <f>SUM(B63)</f>
        <v>3</v>
      </c>
      <c r="C64" s="4">
        <f t="shared" ref="C64:E64" si="80">SUM(C63)</f>
        <v>21</v>
      </c>
      <c r="D64" s="4">
        <f t="shared" si="80"/>
        <v>15</v>
      </c>
      <c r="E64" s="4">
        <f t="shared" si="80"/>
        <v>15</v>
      </c>
      <c r="F64" s="4">
        <f t="shared" ref="F64" si="81">C64-D64</f>
        <v>6</v>
      </c>
      <c r="G64" s="4">
        <f t="shared" ref="G64:M64" si="82">SUM(G63)</f>
        <v>6</v>
      </c>
      <c r="H64" s="4">
        <f t="shared" si="82"/>
        <v>3</v>
      </c>
      <c r="I64" s="4">
        <f t="shared" si="82"/>
        <v>3</v>
      </c>
      <c r="J64" s="4">
        <f t="shared" si="82"/>
        <v>3</v>
      </c>
      <c r="K64" s="4">
        <f t="shared" si="82"/>
        <v>3</v>
      </c>
      <c r="L64" s="4">
        <f t="shared" si="82"/>
        <v>0</v>
      </c>
      <c r="M64" s="4">
        <f t="shared" si="82"/>
        <v>0</v>
      </c>
      <c r="N64" s="4">
        <f t="shared" ref="N64:O64" si="83">SUM(N63)</f>
        <v>0</v>
      </c>
      <c r="O64" s="4">
        <f t="shared" si="83"/>
        <v>0</v>
      </c>
      <c r="P64" s="6">
        <v>0</v>
      </c>
      <c r="Q64" s="4">
        <f t="shared" si="5"/>
        <v>0</v>
      </c>
      <c r="R64" s="6">
        <f>(1-Q64/E64)*100</f>
        <v>100</v>
      </c>
      <c r="S64" s="4">
        <f>SUM(S63)</f>
        <v>0</v>
      </c>
      <c r="T64" s="4">
        <f>SUM(T63)</f>
        <v>0</v>
      </c>
      <c r="U64" s="6">
        <v>0</v>
      </c>
      <c r="V64" s="4">
        <f t="shared" si="8"/>
        <v>0</v>
      </c>
      <c r="W64" s="6">
        <f>(1-V64/(I64+G64))*100</f>
        <v>100</v>
      </c>
      <c r="X64" s="4">
        <f>SUM(X63)</f>
        <v>0</v>
      </c>
      <c r="Y64" s="7">
        <f t="shared" si="0"/>
        <v>7</v>
      </c>
      <c r="Z64" s="7">
        <f t="shared" si="1"/>
        <v>1</v>
      </c>
    </row>
    <row r="65" spans="1:26" s="18" customFormat="1" ht="13.5" x14ac:dyDescent="0.2">
      <c r="A65" s="13" t="s">
        <v>72</v>
      </c>
      <c r="B65" s="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6"/>
      <c r="Q65" s="4"/>
      <c r="R65" s="6"/>
      <c r="S65" s="4"/>
      <c r="T65" s="4"/>
      <c r="U65" s="6"/>
      <c r="V65" s="4"/>
      <c r="W65" s="6"/>
      <c r="X65" s="4"/>
      <c r="Y65" s="7"/>
      <c r="Z65" s="7"/>
    </row>
    <row r="66" spans="1:26" s="18" customFormat="1" ht="13.5" x14ac:dyDescent="0.2">
      <c r="A66" s="19" t="s">
        <v>25</v>
      </c>
      <c r="B66" s="7">
        <v>2.8</v>
      </c>
      <c r="C66" s="4">
        <v>11</v>
      </c>
      <c r="D66" s="4">
        <v>9</v>
      </c>
      <c r="E66" s="4">
        <v>9</v>
      </c>
      <c r="F66" s="4">
        <v>2</v>
      </c>
      <c r="G66" s="4">
        <v>2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2</v>
      </c>
      <c r="O66" s="4">
        <v>0</v>
      </c>
      <c r="P66" s="6">
        <f t="shared" si="77"/>
        <v>0</v>
      </c>
      <c r="Q66" s="4">
        <f t="shared" si="5"/>
        <v>2</v>
      </c>
      <c r="R66" s="29">
        <f t="shared" si="6"/>
        <v>77.777777777777786</v>
      </c>
      <c r="S66" s="4">
        <v>0</v>
      </c>
      <c r="T66" s="4">
        <v>0</v>
      </c>
      <c r="U66" s="6">
        <v>0</v>
      </c>
      <c r="V66" s="4">
        <f t="shared" si="8"/>
        <v>0</v>
      </c>
      <c r="W66" s="6">
        <f t="shared" si="9"/>
        <v>100</v>
      </c>
      <c r="X66" s="4">
        <v>0</v>
      </c>
      <c r="Y66" s="7">
        <f t="shared" si="0"/>
        <v>3.9285714285714288</v>
      </c>
      <c r="Z66" s="7">
        <f t="shared" si="1"/>
        <v>0</v>
      </c>
    </row>
    <row r="67" spans="1:26" s="18" customFormat="1" ht="13.5" x14ac:dyDescent="0.2">
      <c r="A67" s="19" t="s">
        <v>8</v>
      </c>
      <c r="B67" s="7">
        <f>SUM(B66)</f>
        <v>2.8</v>
      </c>
      <c r="C67" s="4">
        <f t="shared" ref="C67:E67" si="84">SUM(C66)</f>
        <v>11</v>
      </c>
      <c r="D67" s="4">
        <f t="shared" si="84"/>
        <v>9</v>
      </c>
      <c r="E67" s="4">
        <f t="shared" si="84"/>
        <v>9</v>
      </c>
      <c r="F67" s="4">
        <f t="shared" si="3"/>
        <v>2</v>
      </c>
      <c r="G67" s="4">
        <f t="shared" ref="G67:O67" si="85">SUM(G66)</f>
        <v>2</v>
      </c>
      <c r="H67" s="4">
        <f t="shared" si="85"/>
        <v>0</v>
      </c>
      <c r="I67" s="4">
        <f t="shared" si="85"/>
        <v>0</v>
      </c>
      <c r="J67" s="4">
        <f t="shared" si="85"/>
        <v>0</v>
      </c>
      <c r="K67" s="4">
        <f t="shared" si="85"/>
        <v>0</v>
      </c>
      <c r="L67" s="4">
        <f t="shared" si="85"/>
        <v>0</v>
      </c>
      <c r="M67" s="4">
        <f t="shared" si="85"/>
        <v>0</v>
      </c>
      <c r="N67" s="4">
        <f t="shared" si="85"/>
        <v>2</v>
      </c>
      <c r="O67" s="4">
        <f t="shared" si="85"/>
        <v>0</v>
      </c>
      <c r="P67" s="6">
        <f t="shared" si="77"/>
        <v>0</v>
      </c>
      <c r="Q67" s="4">
        <f t="shared" si="5"/>
        <v>2</v>
      </c>
      <c r="R67" s="29">
        <f t="shared" si="6"/>
        <v>77.777777777777786</v>
      </c>
      <c r="S67" s="4">
        <f>SUM(S66)</f>
        <v>0</v>
      </c>
      <c r="T67" s="4">
        <f>SUM(T66)</f>
        <v>0</v>
      </c>
      <c r="U67" s="6">
        <v>0</v>
      </c>
      <c r="V67" s="4">
        <f t="shared" si="8"/>
        <v>0</v>
      </c>
      <c r="W67" s="6">
        <f t="shared" si="9"/>
        <v>100</v>
      </c>
      <c r="X67" s="4">
        <f>SUM(X66)</f>
        <v>0</v>
      </c>
      <c r="Y67" s="7">
        <f t="shared" si="0"/>
        <v>3.9285714285714288</v>
      </c>
      <c r="Z67" s="7">
        <f t="shared" si="1"/>
        <v>0</v>
      </c>
    </row>
    <row r="68" spans="1:26" s="18" customFormat="1" ht="13.5" x14ac:dyDescent="0.2">
      <c r="A68" s="13" t="s">
        <v>26</v>
      </c>
      <c r="B68" s="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6"/>
      <c r="Q68" s="4"/>
      <c r="R68" s="29"/>
      <c r="S68" s="4"/>
      <c r="T68" s="4"/>
      <c r="U68" s="6"/>
      <c r="V68" s="4"/>
      <c r="W68" s="6"/>
      <c r="X68" s="4"/>
      <c r="Y68" s="7"/>
      <c r="Z68" s="7"/>
    </row>
    <row r="69" spans="1:26" s="18" customFormat="1" ht="13.5" x14ac:dyDescent="0.2">
      <c r="A69" s="19" t="s">
        <v>27</v>
      </c>
      <c r="B69" s="7">
        <v>3</v>
      </c>
      <c r="C69" s="4">
        <v>24</v>
      </c>
      <c r="D69" s="4">
        <v>12</v>
      </c>
      <c r="E69" s="4">
        <v>12</v>
      </c>
      <c r="F69" s="4">
        <v>12</v>
      </c>
      <c r="G69" s="4">
        <v>12</v>
      </c>
      <c r="H69" s="4">
        <v>5</v>
      </c>
      <c r="I69" s="4">
        <v>5</v>
      </c>
      <c r="J69" s="4">
        <v>5</v>
      </c>
      <c r="K69" s="4">
        <v>5</v>
      </c>
      <c r="L69" s="4">
        <v>0</v>
      </c>
      <c r="M69" s="4">
        <v>0</v>
      </c>
      <c r="N69" s="4">
        <v>4</v>
      </c>
      <c r="O69" s="4">
        <v>2</v>
      </c>
      <c r="P69" s="6">
        <f t="shared" si="77"/>
        <v>50</v>
      </c>
      <c r="Q69" s="4">
        <f t="shared" si="5"/>
        <v>2</v>
      </c>
      <c r="R69" s="29">
        <f t="shared" si="6"/>
        <v>83.333333333333343</v>
      </c>
      <c r="S69" s="4">
        <v>0</v>
      </c>
      <c r="T69" s="4">
        <v>0</v>
      </c>
      <c r="U69" s="6">
        <v>0</v>
      </c>
      <c r="V69" s="4">
        <f t="shared" si="8"/>
        <v>0</v>
      </c>
      <c r="W69" s="6">
        <f t="shared" si="9"/>
        <v>100</v>
      </c>
      <c r="X69" s="4">
        <v>0</v>
      </c>
      <c r="Y69" s="7">
        <f t="shared" si="0"/>
        <v>8</v>
      </c>
      <c r="Z69" s="7">
        <f t="shared" si="1"/>
        <v>1.6666666666666667</v>
      </c>
    </row>
    <row r="70" spans="1:26" s="18" customFormat="1" ht="13.5" x14ac:dyDescent="0.2">
      <c r="A70" s="19" t="s">
        <v>8</v>
      </c>
      <c r="B70" s="7">
        <f>SUM(B69)</f>
        <v>3</v>
      </c>
      <c r="C70" s="4">
        <f t="shared" ref="C70:E70" si="86">SUM(C69)</f>
        <v>24</v>
      </c>
      <c r="D70" s="4">
        <f t="shared" si="86"/>
        <v>12</v>
      </c>
      <c r="E70" s="4">
        <f t="shared" si="86"/>
        <v>12</v>
      </c>
      <c r="F70" s="4">
        <f t="shared" si="3"/>
        <v>12</v>
      </c>
      <c r="G70" s="4">
        <f t="shared" ref="G70:O70" si="87">SUM(G69)</f>
        <v>12</v>
      </c>
      <c r="H70" s="4">
        <f t="shared" si="87"/>
        <v>5</v>
      </c>
      <c r="I70" s="4">
        <f t="shared" si="87"/>
        <v>5</v>
      </c>
      <c r="J70" s="4">
        <f t="shared" si="87"/>
        <v>5</v>
      </c>
      <c r="K70" s="4">
        <f t="shared" si="87"/>
        <v>5</v>
      </c>
      <c r="L70" s="4">
        <f t="shared" si="87"/>
        <v>0</v>
      </c>
      <c r="M70" s="4">
        <f t="shared" si="87"/>
        <v>0</v>
      </c>
      <c r="N70" s="4">
        <f t="shared" si="87"/>
        <v>4</v>
      </c>
      <c r="O70" s="4">
        <f t="shared" si="87"/>
        <v>2</v>
      </c>
      <c r="P70" s="6">
        <f t="shared" si="77"/>
        <v>50</v>
      </c>
      <c r="Q70" s="4">
        <f t="shared" si="5"/>
        <v>2</v>
      </c>
      <c r="R70" s="29">
        <f t="shared" si="6"/>
        <v>83.333333333333343</v>
      </c>
      <c r="S70" s="4">
        <f>SUM(S69)</f>
        <v>0</v>
      </c>
      <c r="T70" s="4">
        <f>SUM(T69)</f>
        <v>0</v>
      </c>
      <c r="U70" s="6">
        <v>0</v>
      </c>
      <c r="V70" s="4">
        <f t="shared" si="8"/>
        <v>0</v>
      </c>
      <c r="W70" s="6">
        <f t="shared" si="9"/>
        <v>100</v>
      </c>
      <c r="X70" s="4">
        <f>SUM(X69)</f>
        <v>0</v>
      </c>
      <c r="Y70" s="7">
        <f t="shared" si="0"/>
        <v>8</v>
      </c>
      <c r="Z70" s="7">
        <f t="shared" si="1"/>
        <v>1.6666666666666667</v>
      </c>
    </row>
    <row r="71" spans="1:26" s="18" customFormat="1" ht="13.5" x14ac:dyDescent="0.2">
      <c r="A71" s="13" t="s">
        <v>73</v>
      </c>
      <c r="B71" s="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6"/>
      <c r="Q71" s="4"/>
      <c r="R71" s="29"/>
      <c r="S71" s="4"/>
      <c r="T71" s="4"/>
      <c r="U71" s="6"/>
      <c r="V71" s="4"/>
      <c r="W71" s="6"/>
      <c r="X71" s="4"/>
      <c r="Y71" s="7"/>
      <c r="Z71" s="7"/>
    </row>
    <row r="72" spans="1:26" s="18" customFormat="1" ht="13.5" x14ac:dyDescent="0.2">
      <c r="A72" s="19" t="s">
        <v>28</v>
      </c>
      <c r="B72" s="7">
        <v>3</v>
      </c>
      <c r="C72" s="4">
        <v>26</v>
      </c>
      <c r="D72" s="4">
        <v>22</v>
      </c>
      <c r="E72" s="4">
        <v>22</v>
      </c>
      <c r="F72" s="4">
        <v>4</v>
      </c>
      <c r="G72" s="4">
        <v>4</v>
      </c>
      <c r="H72" s="4">
        <v>2</v>
      </c>
      <c r="I72" s="4">
        <v>2</v>
      </c>
      <c r="J72" s="4">
        <v>2</v>
      </c>
      <c r="K72" s="4">
        <v>2</v>
      </c>
      <c r="L72" s="4">
        <v>0</v>
      </c>
      <c r="M72" s="4">
        <v>0</v>
      </c>
      <c r="N72" s="4">
        <v>8</v>
      </c>
      <c r="O72" s="4">
        <v>4</v>
      </c>
      <c r="P72" s="6">
        <f t="shared" si="77"/>
        <v>50</v>
      </c>
      <c r="Q72" s="4">
        <f t="shared" si="5"/>
        <v>4</v>
      </c>
      <c r="R72" s="29">
        <f t="shared" si="6"/>
        <v>81.818181818181813</v>
      </c>
      <c r="S72" s="4">
        <v>0</v>
      </c>
      <c r="T72" s="4">
        <v>0</v>
      </c>
      <c r="U72" s="6">
        <v>0</v>
      </c>
      <c r="V72" s="4">
        <f t="shared" si="8"/>
        <v>0</v>
      </c>
      <c r="W72" s="29">
        <f t="shared" si="9"/>
        <v>100</v>
      </c>
      <c r="X72" s="4">
        <v>0</v>
      </c>
      <c r="Y72" s="7">
        <f t="shared" si="0"/>
        <v>8.6666666666666661</v>
      </c>
      <c r="Z72" s="7">
        <f t="shared" si="1"/>
        <v>0.66666666666666663</v>
      </c>
    </row>
    <row r="73" spans="1:26" s="18" customFormat="1" ht="13.5" x14ac:dyDescent="0.2">
      <c r="A73" s="19" t="s">
        <v>29</v>
      </c>
      <c r="B73" s="7">
        <v>3</v>
      </c>
      <c r="C73" s="4">
        <v>13</v>
      </c>
      <c r="D73" s="4">
        <v>6</v>
      </c>
      <c r="E73" s="4">
        <v>6</v>
      </c>
      <c r="F73" s="4">
        <v>7</v>
      </c>
      <c r="G73" s="4">
        <v>7</v>
      </c>
      <c r="H73" s="4">
        <v>4</v>
      </c>
      <c r="I73" s="4">
        <v>4</v>
      </c>
      <c r="J73" s="4">
        <v>2</v>
      </c>
      <c r="K73" s="4">
        <v>2</v>
      </c>
      <c r="L73" s="4">
        <v>0</v>
      </c>
      <c r="M73" s="4">
        <v>0</v>
      </c>
      <c r="N73" s="4">
        <v>2</v>
      </c>
      <c r="O73" s="4">
        <v>2</v>
      </c>
      <c r="P73" s="6">
        <f t="shared" si="77"/>
        <v>100</v>
      </c>
      <c r="Q73" s="4">
        <f t="shared" si="5"/>
        <v>0</v>
      </c>
      <c r="R73" s="6">
        <f t="shared" si="6"/>
        <v>100</v>
      </c>
      <c r="S73" s="4">
        <v>1</v>
      </c>
      <c r="T73" s="4">
        <v>0</v>
      </c>
      <c r="U73" s="6">
        <f>T73/S73*100</f>
        <v>0</v>
      </c>
      <c r="V73" s="4">
        <f t="shared" si="8"/>
        <v>1</v>
      </c>
      <c r="W73" s="29">
        <f t="shared" si="9"/>
        <v>90.909090909090907</v>
      </c>
      <c r="X73" s="4">
        <v>0</v>
      </c>
      <c r="Y73" s="7">
        <f t="shared" si="0"/>
        <v>4.333333333333333</v>
      </c>
      <c r="Z73" s="7">
        <f t="shared" si="1"/>
        <v>1.3333333333333333</v>
      </c>
    </row>
    <row r="74" spans="1:26" s="18" customFormat="1" ht="13.5" x14ac:dyDescent="0.2">
      <c r="A74" s="19" t="s">
        <v>30</v>
      </c>
      <c r="B74" s="7">
        <v>3</v>
      </c>
      <c r="C74" s="4">
        <v>17</v>
      </c>
      <c r="D74" s="4">
        <v>10</v>
      </c>
      <c r="E74" s="4">
        <v>10</v>
      </c>
      <c r="F74" s="4">
        <v>7</v>
      </c>
      <c r="G74" s="4">
        <v>7</v>
      </c>
      <c r="H74" s="4">
        <v>2</v>
      </c>
      <c r="I74" s="4">
        <v>2</v>
      </c>
      <c r="J74" s="4">
        <v>2</v>
      </c>
      <c r="K74" s="4">
        <v>2</v>
      </c>
      <c r="L74" s="4">
        <v>0</v>
      </c>
      <c r="M74" s="4">
        <v>0</v>
      </c>
      <c r="N74" s="4">
        <v>2</v>
      </c>
      <c r="O74" s="4">
        <v>0</v>
      </c>
      <c r="P74" s="6">
        <f t="shared" si="77"/>
        <v>0</v>
      </c>
      <c r="Q74" s="4">
        <f t="shared" si="5"/>
        <v>2</v>
      </c>
      <c r="R74" s="29">
        <f t="shared" ref="R74:R113" si="88">(1-Q74/E74)*100</f>
        <v>80</v>
      </c>
      <c r="S74" s="4">
        <v>0</v>
      </c>
      <c r="T74" s="4">
        <v>0</v>
      </c>
      <c r="U74" s="6">
        <v>0</v>
      </c>
      <c r="V74" s="4">
        <f t="shared" si="8"/>
        <v>0</v>
      </c>
      <c r="W74" s="6">
        <f t="shared" ref="W74:W113" si="89">(1-V74/(I74+G74))*100</f>
        <v>100</v>
      </c>
      <c r="X74" s="4">
        <v>0</v>
      </c>
      <c r="Y74" s="7">
        <f t="shared" si="0"/>
        <v>5.666666666666667</v>
      </c>
      <c r="Z74" s="7">
        <f t="shared" si="1"/>
        <v>0.66666666666666663</v>
      </c>
    </row>
    <row r="75" spans="1:26" s="18" customFormat="1" ht="13.5" x14ac:dyDescent="0.2">
      <c r="A75" s="19" t="s">
        <v>31</v>
      </c>
      <c r="B75" s="7">
        <v>2</v>
      </c>
      <c r="C75" s="4">
        <v>18</v>
      </c>
      <c r="D75" s="4">
        <v>13</v>
      </c>
      <c r="E75" s="4">
        <v>13</v>
      </c>
      <c r="F75" s="4">
        <v>5</v>
      </c>
      <c r="G75" s="4">
        <v>5</v>
      </c>
      <c r="H75" s="4">
        <v>3</v>
      </c>
      <c r="I75" s="4">
        <v>3</v>
      </c>
      <c r="J75" s="4">
        <v>0</v>
      </c>
      <c r="K75" s="4">
        <v>0</v>
      </c>
      <c r="L75" s="4">
        <v>0</v>
      </c>
      <c r="M75" s="4">
        <v>0</v>
      </c>
      <c r="N75" s="4">
        <v>1</v>
      </c>
      <c r="O75" s="4">
        <v>0</v>
      </c>
      <c r="P75" s="6">
        <f t="shared" si="77"/>
        <v>0</v>
      </c>
      <c r="Q75" s="4">
        <f t="shared" ref="Q75:Q113" si="90">N75-O75</f>
        <v>1</v>
      </c>
      <c r="R75" s="29">
        <f t="shared" si="88"/>
        <v>92.307692307692307</v>
      </c>
      <c r="S75" s="4">
        <v>0</v>
      </c>
      <c r="T75" s="4">
        <v>0</v>
      </c>
      <c r="U75" s="6">
        <v>0</v>
      </c>
      <c r="V75" s="4">
        <f t="shared" ref="V75:V113" si="91">S75-T75</f>
        <v>0</v>
      </c>
      <c r="W75" s="6">
        <f t="shared" si="89"/>
        <v>100</v>
      </c>
      <c r="X75" s="4">
        <v>0</v>
      </c>
      <c r="Y75" s="7">
        <f t="shared" ref="Y75:Y113" si="92">C75/B75</f>
        <v>9</v>
      </c>
      <c r="Z75" s="7">
        <f t="shared" ref="Z75:Z113" si="93">H75/B75</f>
        <v>1.5</v>
      </c>
    </row>
    <row r="76" spans="1:26" s="18" customFormat="1" ht="13.5" x14ac:dyDescent="0.2">
      <c r="A76" s="19" t="s">
        <v>8</v>
      </c>
      <c r="B76" s="7">
        <f>SUM(B72:B75)</f>
        <v>11</v>
      </c>
      <c r="C76" s="4">
        <f t="shared" ref="C76:E76" si="94">SUM(C72:C75)</f>
        <v>74</v>
      </c>
      <c r="D76" s="4">
        <f t="shared" si="94"/>
        <v>51</v>
      </c>
      <c r="E76" s="4">
        <f t="shared" si="94"/>
        <v>51</v>
      </c>
      <c r="F76" s="4">
        <f t="shared" ref="F76:F113" si="95">C76-D76</f>
        <v>23</v>
      </c>
      <c r="G76" s="4">
        <f t="shared" ref="G76:T76" si="96">SUM(G72:G75)</f>
        <v>23</v>
      </c>
      <c r="H76" s="4">
        <f t="shared" si="96"/>
        <v>11</v>
      </c>
      <c r="I76" s="4">
        <f t="shared" si="96"/>
        <v>11</v>
      </c>
      <c r="J76" s="4">
        <f t="shared" si="96"/>
        <v>6</v>
      </c>
      <c r="K76" s="4">
        <f t="shared" si="96"/>
        <v>6</v>
      </c>
      <c r="L76" s="4">
        <f t="shared" si="96"/>
        <v>0</v>
      </c>
      <c r="M76" s="4">
        <f t="shared" si="96"/>
        <v>0</v>
      </c>
      <c r="N76" s="4">
        <f t="shared" si="96"/>
        <v>13</v>
      </c>
      <c r="O76" s="4">
        <f t="shared" si="96"/>
        <v>6</v>
      </c>
      <c r="P76" s="29">
        <f t="shared" si="77"/>
        <v>46.153846153846153</v>
      </c>
      <c r="Q76" s="4">
        <f t="shared" si="90"/>
        <v>7</v>
      </c>
      <c r="R76" s="29">
        <f t="shared" si="88"/>
        <v>86.274509803921575</v>
      </c>
      <c r="S76" s="4">
        <f t="shared" si="96"/>
        <v>1</v>
      </c>
      <c r="T76" s="4">
        <f t="shared" si="96"/>
        <v>0</v>
      </c>
      <c r="U76" s="6">
        <f t="shared" si="49"/>
        <v>0</v>
      </c>
      <c r="V76" s="4">
        <f t="shared" si="91"/>
        <v>1</v>
      </c>
      <c r="W76" s="29">
        <f t="shared" si="89"/>
        <v>97.058823529411768</v>
      </c>
      <c r="X76" s="4">
        <f>SUM(X72:X75)</f>
        <v>0</v>
      </c>
      <c r="Y76" s="7">
        <f t="shared" si="92"/>
        <v>6.7272727272727275</v>
      </c>
      <c r="Z76" s="7">
        <f t="shared" si="93"/>
        <v>1</v>
      </c>
    </row>
    <row r="77" spans="1:26" s="18" customFormat="1" ht="13.5" x14ac:dyDescent="0.2">
      <c r="A77" s="13" t="s">
        <v>32</v>
      </c>
      <c r="B77" s="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6"/>
      <c r="Q77" s="4"/>
      <c r="R77" s="29"/>
      <c r="S77" s="4"/>
      <c r="T77" s="4"/>
      <c r="U77" s="6"/>
      <c r="V77" s="4"/>
      <c r="W77" s="6"/>
      <c r="X77" s="4"/>
      <c r="Y77" s="7"/>
      <c r="Z77" s="7"/>
    </row>
    <row r="78" spans="1:26" s="18" customFormat="1" ht="13.5" x14ac:dyDescent="0.2">
      <c r="A78" s="19" t="s">
        <v>33</v>
      </c>
      <c r="B78" s="7">
        <v>3</v>
      </c>
      <c r="C78" s="4">
        <v>11</v>
      </c>
      <c r="D78" s="4">
        <v>7</v>
      </c>
      <c r="E78" s="4">
        <v>7</v>
      </c>
      <c r="F78" s="4">
        <v>4</v>
      </c>
      <c r="G78" s="4">
        <v>4</v>
      </c>
      <c r="H78" s="4">
        <v>2</v>
      </c>
      <c r="I78" s="4">
        <v>2</v>
      </c>
      <c r="J78" s="4">
        <v>2</v>
      </c>
      <c r="K78" s="4">
        <v>2</v>
      </c>
      <c r="L78" s="4">
        <v>0</v>
      </c>
      <c r="M78" s="4">
        <v>0</v>
      </c>
      <c r="N78" s="4">
        <v>0</v>
      </c>
      <c r="O78" s="4">
        <v>0</v>
      </c>
      <c r="P78" s="6">
        <v>0</v>
      </c>
      <c r="Q78" s="4">
        <f t="shared" si="90"/>
        <v>0</v>
      </c>
      <c r="R78" s="6">
        <f t="shared" si="88"/>
        <v>100</v>
      </c>
      <c r="S78" s="4">
        <v>0</v>
      </c>
      <c r="T78" s="4">
        <v>0</v>
      </c>
      <c r="U78" s="6">
        <v>0</v>
      </c>
      <c r="V78" s="4">
        <f t="shared" si="91"/>
        <v>0</v>
      </c>
      <c r="W78" s="6">
        <f t="shared" si="89"/>
        <v>100</v>
      </c>
      <c r="X78" s="4">
        <v>0</v>
      </c>
      <c r="Y78" s="7">
        <f t="shared" si="92"/>
        <v>3.6666666666666665</v>
      </c>
      <c r="Z78" s="7">
        <f t="shared" si="93"/>
        <v>0.66666666666666663</v>
      </c>
    </row>
    <row r="79" spans="1:26" s="18" customFormat="1" ht="12" customHeight="1" x14ac:dyDescent="0.2">
      <c r="A79" s="19" t="s">
        <v>74</v>
      </c>
      <c r="B79" s="7">
        <v>3</v>
      </c>
      <c r="C79" s="4">
        <v>16</v>
      </c>
      <c r="D79" s="4">
        <v>14</v>
      </c>
      <c r="E79" s="4">
        <v>14</v>
      </c>
      <c r="F79" s="4">
        <v>2</v>
      </c>
      <c r="G79" s="4">
        <v>2</v>
      </c>
      <c r="H79" s="4">
        <v>4</v>
      </c>
      <c r="I79" s="4">
        <v>4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6">
        <v>0</v>
      </c>
      <c r="Q79" s="4">
        <f t="shared" si="90"/>
        <v>0</v>
      </c>
      <c r="R79" s="6">
        <f t="shared" si="88"/>
        <v>100</v>
      </c>
      <c r="S79" s="4">
        <v>0</v>
      </c>
      <c r="T79" s="4">
        <v>0</v>
      </c>
      <c r="U79" s="6">
        <v>0</v>
      </c>
      <c r="V79" s="4">
        <f t="shared" si="91"/>
        <v>0</v>
      </c>
      <c r="W79" s="6">
        <f t="shared" si="89"/>
        <v>100</v>
      </c>
      <c r="X79" s="4">
        <v>0</v>
      </c>
      <c r="Y79" s="7">
        <f t="shared" si="92"/>
        <v>5.333333333333333</v>
      </c>
      <c r="Z79" s="7">
        <f t="shared" si="93"/>
        <v>1.3333333333333333</v>
      </c>
    </row>
    <row r="80" spans="1:26" s="18" customFormat="1" ht="13.5" x14ac:dyDescent="0.2">
      <c r="A80" s="19" t="s">
        <v>8</v>
      </c>
      <c r="B80" s="7">
        <f>SUM(B78:B79)</f>
        <v>6</v>
      </c>
      <c r="C80" s="4">
        <f t="shared" ref="C80:E80" si="97">SUM(C78:C79)</f>
        <v>27</v>
      </c>
      <c r="D80" s="4">
        <f t="shared" si="97"/>
        <v>21</v>
      </c>
      <c r="E80" s="4">
        <f t="shared" si="97"/>
        <v>21</v>
      </c>
      <c r="F80" s="4">
        <f t="shared" ref="F80" si="98">C80-D80</f>
        <v>6</v>
      </c>
      <c r="G80" s="4">
        <f t="shared" ref="G80:O80" si="99">SUM(G78:G79)</f>
        <v>6</v>
      </c>
      <c r="H80" s="4">
        <f t="shared" si="99"/>
        <v>6</v>
      </c>
      <c r="I80" s="4">
        <f t="shared" si="99"/>
        <v>6</v>
      </c>
      <c r="J80" s="4">
        <f t="shared" si="99"/>
        <v>2</v>
      </c>
      <c r="K80" s="4">
        <f t="shared" si="99"/>
        <v>2</v>
      </c>
      <c r="L80" s="4">
        <f t="shared" si="99"/>
        <v>0</v>
      </c>
      <c r="M80" s="4">
        <f t="shared" si="99"/>
        <v>0</v>
      </c>
      <c r="N80" s="4">
        <f t="shared" si="99"/>
        <v>0</v>
      </c>
      <c r="O80" s="4">
        <f t="shared" si="99"/>
        <v>0</v>
      </c>
      <c r="P80" s="6">
        <v>0</v>
      </c>
      <c r="Q80" s="4">
        <f t="shared" si="90"/>
        <v>0</v>
      </c>
      <c r="R80" s="6">
        <f t="shared" si="88"/>
        <v>100</v>
      </c>
      <c r="S80" s="4">
        <f>SUM(S78:S79)</f>
        <v>0</v>
      </c>
      <c r="T80" s="4">
        <f>SUM(T78:T79)</f>
        <v>0</v>
      </c>
      <c r="U80" s="6">
        <v>0</v>
      </c>
      <c r="V80" s="4">
        <f t="shared" si="91"/>
        <v>0</v>
      </c>
      <c r="W80" s="6">
        <f t="shared" si="89"/>
        <v>100</v>
      </c>
      <c r="X80" s="4">
        <f>SUM(X78:X79)</f>
        <v>0</v>
      </c>
      <c r="Y80" s="7">
        <f t="shared" si="92"/>
        <v>4.5</v>
      </c>
      <c r="Z80" s="7">
        <f t="shared" si="93"/>
        <v>1</v>
      </c>
    </row>
    <row r="81" spans="1:26" s="18" customFormat="1" ht="13.5" x14ac:dyDescent="0.2">
      <c r="A81" s="13" t="s">
        <v>34</v>
      </c>
      <c r="B81" s="7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6"/>
      <c r="Q81" s="4"/>
      <c r="R81" s="6"/>
      <c r="S81" s="4"/>
      <c r="T81" s="4"/>
      <c r="U81" s="6"/>
      <c r="V81" s="4"/>
      <c r="W81" s="6"/>
      <c r="X81" s="4"/>
      <c r="Y81" s="7"/>
      <c r="Z81" s="7"/>
    </row>
    <row r="82" spans="1:26" s="18" customFormat="1" ht="13.5" x14ac:dyDescent="0.2">
      <c r="A82" s="19" t="s">
        <v>108</v>
      </c>
      <c r="B82" s="7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1</v>
      </c>
      <c r="O82" s="4">
        <v>0</v>
      </c>
      <c r="P82" s="6">
        <f>O82/N82*100</f>
        <v>0</v>
      </c>
      <c r="Q82" s="4">
        <f t="shared" si="90"/>
        <v>1</v>
      </c>
      <c r="R82" s="6">
        <v>0</v>
      </c>
      <c r="S82" s="4">
        <v>0</v>
      </c>
      <c r="T82" s="4">
        <v>0</v>
      </c>
      <c r="U82" s="6">
        <v>0</v>
      </c>
      <c r="V82" s="4">
        <f t="shared" si="91"/>
        <v>0</v>
      </c>
      <c r="W82" s="6">
        <v>0</v>
      </c>
      <c r="X82" s="4">
        <v>0</v>
      </c>
      <c r="Y82" s="7">
        <v>0</v>
      </c>
      <c r="Z82" s="7">
        <v>0</v>
      </c>
    </row>
    <row r="83" spans="1:26" s="18" customFormat="1" ht="13.5" x14ac:dyDescent="0.2">
      <c r="A83" s="19" t="s">
        <v>35</v>
      </c>
      <c r="B83" s="7">
        <v>2.5</v>
      </c>
      <c r="C83" s="4">
        <v>18</v>
      </c>
      <c r="D83" s="4">
        <v>16</v>
      </c>
      <c r="E83" s="4">
        <v>16</v>
      </c>
      <c r="F83" s="4">
        <v>2</v>
      </c>
      <c r="G83" s="4">
        <v>3</v>
      </c>
      <c r="H83" s="4">
        <v>2</v>
      </c>
      <c r="I83" s="4">
        <v>2</v>
      </c>
      <c r="J83" s="4">
        <v>2</v>
      </c>
      <c r="K83" s="4">
        <v>2</v>
      </c>
      <c r="L83" s="4">
        <v>0</v>
      </c>
      <c r="M83" s="4">
        <v>0</v>
      </c>
      <c r="N83" s="4">
        <v>0</v>
      </c>
      <c r="O83" s="4">
        <v>0</v>
      </c>
      <c r="P83" s="6">
        <v>0</v>
      </c>
      <c r="Q83" s="4">
        <f t="shared" si="90"/>
        <v>0</v>
      </c>
      <c r="R83" s="6">
        <f t="shared" si="88"/>
        <v>100</v>
      </c>
      <c r="S83" s="4">
        <v>0</v>
      </c>
      <c r="T83" s="4">
        <v>0</v>
      </c>
      <c r="U83" s="6">
        <v>0</v>
      </c>
      <c r="V83" s="4">
        <f t="shared" si="91"/>
        <v>0</v>
      </c>
      <c r="W83" s="6">
        <f t="shared" si="89"/>
        <v>100</v>
      </c>
      <c r="X83" s="4">
        <v>0</v>
      </c>
      <c r="Y83" s="7">
        <f t="shared" si="92"/>
        <v>7.2</v>
      </c>
      <c r="Z83" s="7">
        <f t="shared" si="93"/>
        <v>0.8</v>
      </c>
    </row>
    <row r="84" spans="1:26" s="18" customFormat="1" ht="13.5" x14ac:dyDescent="0.2">
      <c r="A84" s="19" t="s">
        <v>8</v>
      </c>
      <c r="B84" s="7">
        <f>SUM(B82:B83)</f>
        <v>2.5</v>
      </c>
      <c r="C84" s="4">
        <f t="shared" ref="C84:E84" si="100">SUM(C82:C83)</f>
        <v>18</v>
      </c>
      <c r="D84" s="4">
        <f t="shared" si="100"/>
        <v>16</v>
      </c>
      <c r="E84" s="4">
        <f t="shared" si="100"/>
        <v>16</v>
      </c>
      <c r="F84" s="4">
        <f t="shared" ref="F84" si="101">C84-D84</f>
        <v>2</v>
      </c>
      <c r="G84" s="4">
        <f t="shared" ref="G84:O84" si="102">SUM(G82:G83)</f>
        <v>3</v>
      </c>
      <c r="H84" s="4">
        <f t="shared" si="102"/>
        <v>2</v>
      </c>
      <c r="I84" s="4">
        <f t="shared" si="102"/>
        <v>2</v>
      </c>
      <c r="J84" s="4">
        <f t="shared" si="102"/>
        <v>2</v>
      </c>
      <c r="K84" s="4">
        <f t="shared" si="102"/>
        <v>2</v>
      </c>
      <c r="L84" s="4">
        <f t="shared" si="102"/>
        <v>0</v>
      </c>
      <c r="M84" s="4">
        <f t="shared" si="102"/>
        <v>0</v>
      </c>
      <c r="N84" s="4">
        <f t="shared" si="102"/>
        <v>1</v>
      </c>
      <c r="O84" s="4">
        <f t="shared" si="102"/>
        <v>0</v>
      </c>
      <c r="P84" s="6">
        <f t="shared" ref="P84" si="103">O84/N84*100</f>
        <v>0</v>
      </c>
      <c r="Q84" s="4">
        <f t="shared" si="90"/>
        <v>1</v>
      </c>
      <c r="R84" s="29">
        <f t="shared" ref="R84" si="104">(1-Q84/E84)*100</f>
        <v>93.75</v>
      </c>
      <c r="S84" s="4">
        <f>SUM(S82:S83)</f>
        <v>0</v>
      </c>
      <c r="T84" s="4">
        <f>SUM(T82:T83)</f>
        <v>0</v>
      </c>
      <c r="U84" s="6">
        <v>0</v>
      </c>
      <c r="V84" s="4">
        <f t="shared" si="91"/>
        <v>0</v>
      </c>
      <c r="W84" s="6">
        <f t="shared" ref="W84" si="105">(1-V84/(I84+G84))*100</f>
        <v>100</v>
      </c>
      <c r="X84" s="4">
        <f>SUM(X82:X83)</f>
        <v>0</v>
      </c>
      <c r="Y84" s="7">
        <f t="shared" ref="Y84" si="106">C84/B84</f>
        <v>7.2</v>
      </c>
      <c r="Z84" s="7">
        <f t="shared" ref="Z84" si="107">H84/B84</f>
        <v>0.8</v>
      </c>
    </row>
    <row r="85" spans="1:26" s="18" customFormat="1" ht="13.5" x14ac:dyDescent="0.2">
      <c r="A85" s="13" t="s">
        <v>75</v>
      </c>
      <c r="B85" s="7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6"/>
      <c r="Q85" s="4"/>
      <c r="R85" s="29"/>
      <c r="S85" s="4"/>
      <c r="T85" s="4"/>
      <c r="U85" s="6"/>
      <c r="V85" s="4"/>
      <c r="W85" s="6"/>
      <c r="X85" s="4"/>
      <c r="Y85" s="7"/>
      <c r="Z85" s="7"/>
    </row>
    <row r="86" spans="1:26" s="18" customFormat="1" ht="13.5" x14ac:dyDescent="0.2">
      <c r="A86" s="19" t="s">
        <v>36</v>
      </c>
      <c r="B86" s="7">
        <v>3</v>
      </c>
      <c r="C86" s="4">
        <v>14</v>
      </c>
      <c r="D86" s="4">
        <v>12</v>
      </c>
      <c r="E86" s="4">
        <v>12</v>
      </c>
      <c r="F86" s="4">
        <v>2</v>
      </c>
      <c r="G86" s="4">
        <v>2</v>
      </c>
      <c r="H86" s="4">
        <v>1</v>
      </c>
      <c r="I86" s="4">
        <v>1</v>
      </c>
      <c r="J86" s="4">
        <v>0</v>
      </c>
      <c r="K86" s="4">
        <v>0</v>
      </c>
      <c r="L86" s="4">
        <v>0</v>
      </c>
      <c r="M86" s="4">
        <v>0</v>
      </c>
      <c r="N86" s="4">
        <v>2</v>
      </c>
      <c r="O86" s="4">
        <v>0</v>
      </c>
      <c r="P86" s="6">
        <f t="shared" si="77"/>
        <v>0</v>
      </c>
      <c r="Q86" s="4">
        <f t="shared" si="90"/>
        <v>2</v>
      </c>
      <c r="R86" s="29">
        <f t="shared" si="88"/>
        <v>83.333333333333343</v>
      </c>
      <c r="S86" s="4">
        <v>0</v>
      </c>
      <c r="T86" s="4">
        <v>0</v>
      </c>
      <c r="U86" s="6">
        <v>0</v>
      </c>
      <c r="V86" s="4">
        <f t="shared" si="91"/>
        <v>0</v>
      </c>
      <c r="W86" s="6">
        <f t="shared" si="89"/>
        <v>100</v>
      </c>
      <c r="X86" s="4">
        <v>0</v>
      </c>
      <c r="Y86" s="7">
        <f t="shared" si="92"/>
        <v>4.666666666666667</v>
      </c>
      <c r="Z86" s="7">
        <f t="shared" si="93"/>
        <v>0.33333333333333331</v>
      </c>
    </row>
    <row r="87" spans="1:26" s="18" customFormat="1" ht="13.5" x14ac:dyDescent="0.2">
      <c r="A87" s="19" t="s">
        <v>37</v>
      </c>
      <c r="B87" s="7">
        <v>2.5</v>
      </c>
      <c r="C87" s="4">
        <v>13</v>
      </c>
      <c r="D87" s="4">
        <v>11</v>
      </c>
      <c r="E87" s="4">
        <v>11</v>
      </c>
      <c r="F87" s="4">
        <v>2</v>
      </c>
      <c r="G87" s="4">
        <v>2</v>
      </c>
      <c r="H87" s="4">
        <v>3</v>
      </c>
      <c r="I87" s="4">
        <v>3</v>
      </c>
      <c r="J87" s="4">
        <v>3</v>
      </c>
      <c r="K87" s="4">
        <v>3</v>
      </c>
      <c r="L87" s="4">
        <v>0</v>
      </c>
      <c r="M87" s="4">
        <v>0</v>
      </c>
      <c r="N87" s="4">
        <v>0</v>
      </c>
      <c r="O87" s="4">
        <v>0</v>
      </c>
      <c r="P87" s="6">
        <v>0</v>
      </c>
      <c r="Q87" s="4">
        <f t="shared" si="90"/>
        <v>0</v>
      </c>
      <c r="R87" s="6">
        <f t="shared" si="88"/>
        <v>100</v>
      </c>
      <c r="S87" s="4">
        <v>0</v>
      </c>
      <c r="T87" s="4">
        <v>0</v>
      </c>
      <c r="U87" s="6">
        <v>0</v>
      </c>
      <c r="V87" s="4">
        <f t="shared" si="91"/>
        <v>0</v>
      </c>
      <c r="W87" s="6">
        <f t="shared" si="89"/>
        <v>100</v>
      </c>
      <c r="X87" s="4">
        <v>0</v>
      </c>
      <c r="Y87" s="7">
        <f t="shared" si="92"/>
        <v>5.2</v>
      </c>
      <c r="Z87" s="7">
        <f t="shared" si="93"/>
        <v>1.2</v>
      </c>
    </row>
    <row r="88" spans="1:26" s="18" customFormat="1" ht="13.5" x14ac:dyDescent="0.2">
      <c r="A88" s="19" t="s">
        <v>8</v>
      </c>
      <c r="B88" s="7">
        <f>SUM(B86:B87)</f>
        <v>5.5</v>
      </c>
      <c r="C88" s="4">
        <f t="shared" ref="C88:E88" si="108">SUM(C86:C87)</f>
        <v>27</v>
      </c>
      <c r="D88" s="4">
        <f t="shared" si="108"/>
        <v>23</v>
      </c>
      <c r="E88" s="4">
        <f t="shared" si="108"/>
        <v>23</v>
      </c>
      <c r="F88" s="4">
        <f t="shared" si="95"/>
        <v>4</v>
      </c>
      <c r="G88" s="4">
        <f t="shared" ref="G88:O88" si="109">SUM(G86:G87)</f>
        <v>4</v>
      </c>
      <c r="H88" s="4">
        <f t="shared" si="109"/>
        <v>4</v>
      </c>
      <c r="I88" s="4">
        <f t="shared" si="109"/>
        <v>4</v>
      </c>
      <c r="J88" s="4">
        <f t="shared" si="109"/>
        <v>3</v>
      </c>
      <c r="K88" s="4">
        <f t="shared" si="109"/>
        <v>3</v>
      </c>
      <c r="L88" s="4">
        <f t="shared" si="109"/>
        <v>0</v>
      </c>
      <c r="M88" s="4">
        <f t="shared" si="109"/>
        <v>0</v>
      </c>
      <c r="N88" s="4">
        <f t="shared" si="109"/>
        <v>2</v>
      </c>
      <c r="O88" s="4">
        <f t="shared" si="109"/>
        <v>0</v>
      </c>
      <c r="P88" s="6">
        <f t="shared" si="77"/>
        <v>0</v>
      </c>
      <c r="Q88" s="4">
        <f t="shared" si="90"/>
        <v>2</v>
      </c>
      <c r="R88" s="29">
        <f t="shared" si="88"/>
        <v>91.304347826086968</v>
      </c>
      <c r="S88" s="4">
        <f>SUM(S86:S87)</f>
        <v>0</v>
      </c>
      <c r="T88" s="4">
        <f>SUM(T86:T87)</f>
        <v>0</v>
      </c>
      <c r="U88" s="6">
        <v>0</v>
      </c>
      <c r="V88" s="4">
        <f t="shared" si="91"/>
        <v>0</v>
      </c>
      <c r="W88" s="6">
        <f t="shared" si="89"/>
        <v>100</v>
      </c>
      <c r="X88" s="4">
        <f>SUM(X86:X87)</f>
        <v>0</v>
      </c>
      <c r="Y88" s="7">
        <f t="shared" si="92"/>
        <v>4.9090909090909092</v>
      </c>
      <c r="Z88" s="7">
        <f t="shared" si="93"/>
        <v>0.72727272727272729</v>
      </c>
    </row>
    <row r="89" spans="1:26" s="18" customFormat="1" ht="13.5" x14ac:dyDescent="0.2">
      <c r="A89" s="13" t="s">
        <v>38</v>
      </c>
      <c r="B89" s="7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6"/>
      <c r="Q89" s="4"/>
      <c r="R89" s="6"/>
      <c r="S89" s="4"/>
      <c r="T89" s="4"/>
      <c r="U89" s="6"/>
      <c r="V89" s="4"/>
      <c r="W89" s="6"/>
      <c r="X89" s="4"/>
      <c r="Y89" s="7"/>
      <c r="Z89" s="7"/>
    </row>
    <row r="90" spans="1:26" s="18" customFormat="1" ht="13.5" x14ac:dyDescent="0.2">
      <c r="A90" s="19" t="s">
        <v>101</v>
      </c>
      <c r="B90" s="7">
        <v>2.5</v>
      </c>
      <c r="C90" s="4">
        <v>17</v>
      </c>
      <c r="D90" s="4">
        <v>10</v>
      </c>
      <c r="E90" s="4">
        <v>10</v>
      </c>
      <c r="F90" s="4">
        <v>7</v>
      </c>
      <c r="G90" s="4">
        <v>7</v>
      </c>
      <c r="H90" s="4">
        <v>3</v>
      </c>
      <c r="I90" s="4">
        <v>3</v>
      </c>
      <c r="J90" s="4">
        <v>2</v>
      </c>
      <c r="K90" s="4">
        <v>2</v>
      </c>
      <c r="L90" s="4">
        <v>0</v>
      </c>
      <c r="M90" s="4">
        <v>0</v>
      </c>
      <c r="N90" s="4">
        <v>1</v>
      </c>
      <c r="O90" s="4">
        <v>0</v>
      </c>
      <c r="P90" s="6">
        <f t="shared" ref="P90" si="110">O90/N90*100</f>
        <v>0</v>
      </c>
      <c r="Q90" s="4">
        <f t="shared" si="90"/>
        <v>1</v>
      </c>
      <c r="R90" s="6">
        <f t="shared" si="88"/>
        <v>90</v>
      </c>
      <c r="S90" s="4">
        <v>0</v>
      </c>
      <c r="T90" s="4">
        <v>0</v>
      </c>
      <c r="U90" s="6">
        <v>0</v>
      </c>
      <c r="V90" s="4">
        <f t="shared" si="91"/>
        <v>0</v>
      </c>
      <c r="W90" s="6">
        <f t="shared" si="89"/>
        <v>100</v>
      </c>
      <c r="X90" s="4">
        <v>0</v>
      </c>
      <c r="Y90" s="7">
        <f t="shared" si="92"/>
        <v>6.8</v>
      </c>
      <c r="Z90" s="7">
        <f t="shared" si="93"/>
        <v>1.2</v>
      </c>
    </row>
    <row r="91" spans="1:26" s="18" customFormat="1" ht="13.5" x14ac:dyDescent="0.2">
      <c r="A91" s="19" t="s">
        <v>76</v>
      </c>
      <c r="B91" s="7">
        <v>2.4</v>
      </c>
      <c r="C91" s="4">
        <v>13</v>
      </c>
      <c r="D91" s="4">
        <v>12</v>
      </c>
      <c r="E91" s="4">
        <v>14</v>
      </c>
      <c r="F91" s="4">
        <v>1</v>
      </c>
      <c r="G91" s="4">
        <v>1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6">
        <v>0</v>
      </c>
      <c r="Q91" s="4">
        <f t="shared" si="90"/>
        <v>0</v>
      </c>
      <c r="R91" s="6">
        <f t="shared" si="88"/>
        <v>100</v>
      </c>
      <c r="S91" s="4">
        <v>0</v>
      </c>
      <c r="T91" s="4">
        <v>0</v>
      </c>
      <c r="U91" s="6">
        <v>0</v>
      </c>
      <c r="V91" s="4">
        <f t="shared" si="91"/>
        <v>0</v>
      </c>
      <c r="W91" s="6">
        <f t="shared" si="89"/>
        <v>100</v>
      </c>
      <c r="X91" s="4">
        <v>0</v>
      </c>
      <c r="Y91" s="7">
        <f t="shared" si="92"/>
        <v>5.416666666666667</v>
      </c>
      <c r="Z91" s="7">
        <f t="shared" si="93"/>
        <v>0</v>
      </c>
    </row>
    <row r="92" spans="1:26" s="18" customFormat="1" ht="13.5" x14ac:dyDescent="0.2">
      <c r="A92" s="19" t="s">
        <v>8</v>
      </c>
      <c r="B92" s="7">
        <f>SUM(B90:B91)</f>
        <v>4.9000000000000004</v>
      </c>
      <c r="C92" s="4">
        <f>SUM(C90:C91)</f>
        <v>30</v>
      </c>
      <c r="D92" s="4">
        <f>SUM(D90:D91)</f>
        <v>22</v>
      </c>
      <c r="E92" s="4">
        <f>SUM(E90:E91)</f>
        <v>24</v>
      </c>
      <c r="F92" s="4">
        <f t="shared" si="95"/>
        <v>8</v>
      </c>
      <c r="G92" s="4">
        <f t="shared" ref="G92:O92" si="111">SUM(G90:G91)</f>
        <v>8</v>
      </c>
      <c r="H92" s="4">
        <f t="shared" si="111"/>
        <v>3</v>
      </c>
      <c r="I92" s="4">
        <f t="shared" si="111"/>
        <v>3</v>
      </c>
      <c r="J92" s="4">
        <f t="shared" si="111"/>
        <v>2</v>
      </c>
      <c r="K92" s="4">
        <f t="shared" si="111"/>
        <v>2</v>
      </c>
      <c r="L92" s="4">
        <f t="shared" si="111"/>
        <v>0</v>
      </c>
      <c r="M92" s="4">
        <f t="shared" si="111"/>
        <v>0</v>
      </c>
      <c r="N92" s="4">
        <f t="shared" si="111"/>
        <v>1</v>
      </c>
      <c r="O92" s="4">
        <f t="shared" si="111"/>
        <v>0</v>
      </c>
      <c r="P92" s="6">
        <f t="shared" si="77"/>
        <v>0</v>
      </c>
      <c r="Q92" s="4">
        <f t="shared" si="90"/>
        <v>1</v>
      </c>
      <c r="R92" s="29">
        <f t="shared" si="88"/>
        <v>95.833333333333343</v>
      </c>
      <c r="S92" s="4">
        <f>SUM(S90:S91)</f>
        <v>0</v>
      </c>
      <c r="T92" s="4">
        <f>SUM(T90:T91)</f>
        <v>0</v>
      </c>
      <c r="U92" s="6">
        <v>0</v>
      </c>
      <c r="V92" s="4">
        <f t="shared" si="91"/>
        <v>0</v>
      </c>
      <c r="W92" s="6">
        <f t="shared" si="89"/>
        <v>100</v>
      </c>
      <c r="X92" s="4">
        <f>SUM(X90:X91)</f>
        <v>0</v>
      </c>
      <c r="Y92" s="7">
        <f t="shared" si="92"/>
        <v>6.1224489795918364</v>
      </c>
      <c r="Z92" s="7">
        <f t="shared" si="93"/>
        <v>0.61224489795918358</v>
      </c>
    </row>
    <row r="93" spans="1:26" s="18" customFormat="1" ht="13.5" x14ac:dyDescent="0.2">
      <c r="A93" s="13" t="s">
        <v>77</v>
      </c>
      <c r="B93" s="7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6"/>
      <c r="Q93" s="4"/>
      <c r="R93" s="6"/>
      <c r="S93" s="4"/>
      <c r="T93" s="4"/>
      <c r="U93" s="6"/>
      <c r="V93" s="4"/>
      <c r="W93" s="6"/>
      <c r="X93" s="4"/>
      <c r="Y93" s="7"/>
      <c r="Z93" s="7"/>
    </row>
    <row r="94" spans="1:26" s="18" customFormat="1" ht="13.5" x14ac:dyDescent="0.2">
      <c r="A94" s="19" t="s">
        <v>40</v>
      </c>
      <c r="B94" s="7">
        <v>2.5</v>
      </c>
      <c r="C94" s="4">
        <v>13</v>
      </c>
      <c r="D94" s="4">
        <v>11</v>
      </c>
      <c r="E94" s="4">
        <v>11</v>
      </c>
      <c r="F94" s="4">
        <v>2</v>
      </c>
      <c r="G94" s="4">
        <v>2</v>
      </c>
      <c r="H94" s="4">
        <v>2</v>
      </c>
      <c r="I94" s="4">
        <v>2</v>
      </c>
      <c r="J94" s="4">
        <v>2</v>
      </c>
      <c r="K94" s="4">
        <v>2</v>
      </c>
      <c r="L94" s="4">
        <v>0</v>
      </c>
      <c r="M94" s="4">
        <v>0</v>
      </c>
      <c r="N94" s="4">
        <v>0</v>
      </c>
      <c r="O94" s="4">
        <v>0</v>
      </c>
      <c r="P94" s="6">
        <v>0</v>
      </c>
      <c r="Q94" s="4">
        <f t="shared" si="90"/>
        <v>0</v>
      </c>
      <c r="R94" s="6">
        <f t="shared" si="88"/>
        <v>100</v>
      </c>
      <c r="S94" s="4">
        <v>0</v>
      </c>
      <c r="T94" s="4">
        <v>0</v>
      </c>
      <c r="U94" s="6">
        <v>0</v>
      </c>
      <c r="V94" s="4">
        <f t="shared" si="91"/>
        <v>0</v>
      </c>
      <c r="W94" s="6">
        <f t="shared" si="89"/>
        <v>100</v>
      </c>
      <c r="X94" s="4">
        <v>0</v>
      </c>
      <c r="Y94" s="7">
        <f t="shared" si="92"/>
        <v>5.2</v>
      </c>
      <c r="Z94" s="7">
        <f t="shared" si="93"/>
        <v>0.8</v>
      </c>
    </row>
    <row r="95" spans="1:26" s="18" customFormat="1" ht="13.5" x14ac:dyDescent="0.2">
      <c r="A95" s="19" t="s">
        <v>41</v>
      </c>
      <c r="B95" s="7">
        <v>3</v>
      </c>
      <c r="C95" s="4">
        <v>16</v>
      </c>
      <c r="D95" s="4">
        <v>14</v>
      </c>
      <c r="E95" s="4">
        <v>14</v>
      </c>
      <c r="F95" s="4">
        <v>2</v>
      </c>
      <c r="G95" s="4">
        <v>2</v>
      </c>
      <c r="H95" s="4">
        <v>1</v>
      </c>
      <c r="I95" s="4">
        <v>1</v>
      </c>
      <c r="J95" s="4">
        <v>1</v>
      </c>
      <c r="K95" s="4">
        <v>1</v>
      </c>
      <c r="L95" s="4">
        <v>0</v>
      </c>
      <c r="M95" s="4">
        <v>0</v>
      </c>
      <c r="N95" s="4">
        <v>3</v>
      </c>
      <c r="O95" s="4">
        <v>3</v>
      </c>
      <c r="P95" s="6">
        <f t="shared" si="77"/>
        <v>100</v>
      </c>
      <c r="Q95" s="4">
        <f t="shared" si="90"/>
        <v>0</v>
      </c>
      <c r="R95" s="6">
        <f t="shared" si="88"/>
        <v>100</v>
      </c>
      <c r="S95" s="4">
        <v>0</v>
      </c>
      <c r="T95" s="4">
        <v>0</v>
      </c>
      <c r="U95" s="6">
        <v>0</v>
      </c>
      <c r="V95" s="4">
        <f t="shared" si="91"/>
        <v>0</v>
      </c>
      <c r="W95" s="6">
        <f t="shared" si="89"/>
        <v>100</v>
      </c>
      <c r="X95" s="4">
        <v>0</v>
      </c>
      <c r="Y95" s="7">
        <f t="shared" si="92"/>
        <v>5.333333333333333</v>
      </c>
      <c r="Z95" s="7">
        <f t="shared" si="93"/>
        <v>0.33333333333333331</v>
      </c>
    </row>
    <row r="96" spans="1:26" s="18" customFormat="1" ht="13.5" x14ac:dyDescent="0.2">
      <c r="A96" s="19" t="s">
        <v>8</v>
      </c>
      <c r="B96" s="7">
        <f>SUM(B94:B95)</f>
        <v>5.5</v>
      </c>
      <c r="C96" s="4">
        <f>SUM(C94:C95)</f>
        <v>29</v>
      </c>
      <c r="D96" s="4">
        <f t="shared" ref="D96:E96" si="112">SUM(D94:D95)</f>
        <v>25</v>
      </c>
      <c r="E96" s="4">
        <f t="shared" si="112"/>
        <v>25</v>
      </c>
      <c r="F96" s="4">
        <f t="shared" si="95"/>
        <v>4</v>
      </c>
      <c r="G96" s="4">
        <f t="shared" ref="G96:O96" si="113">SUM(G94:G95)</f>
        <v>4</v>
      </c>
      <c r="H96" s="4">
        <f t="shared" si="113"/>
        <v>3</v>
      </c>
      <c r="I96" s="4">
        <f t="shared" si="113"/>
        <v>3</v>
      </c>
      <c r="J96" s="4">
        <f t="shared" si="113"/>
        <v>3</v>
      </c>
      <c r="K96" s="4">
        <f t="shared" si="113"/>
        <v>3</v>
      </c>
      <c r="L96" s="4">
        <f t="shared" si="113"/>
        <v>0</v>
      </c>
      <c r="M96" s="4">
        <f t="shared" si="113"/>
        <v>0</v>
      </c>
      <c r="N96" s="4">
        <f t="shared" si="113"/>
        <v>3</v>
      </c>
      <c r="O96" s="4">
        <f t="shared" si="113"/>
        <v>3</v>
      </c>
      <c r="P96" s="6">
        <f t="shared" si="77"/>
        <v>100</v>
      </c>
      <c r="Q96" s="4">
        <f t="shared" si="90"/>
        <v>0</v>
      </c>
      <c r="R96" s="6">
        <f t="shared" si="88"/>
        <v>100</v>
      </c>
      <c r="S96" s="4">
        <f>SUM(S94:S95)</f>
        <v>0</v>
      </c>
      <c r="T96" s="4">
        <f>SUM(T94:T95)</f>
        <v>0</v>
      </c>
      <c r="U96" s="6">
        <v>0</v>
      </c>
      <c r="V96" s="4">
        <f t="shared" si="91"/>
        <v>0</v>
      </c>
      <c r="W96" s="6">
        <f t="shared" si="89"/>
        <v>100</v>
      </c>
      <c r="X96" s="4">
        <f>SUM(X94:X95)</f>
        <v>0</v>
      </c>
      <c r="Y96" s="7">
        <f t="shared" si="92"/>
        <v>5.2727272727272725</v>
      </c>
      <c r="Z96" s="7">
        <f t="shared" si="93"/>
        <v>0.54545454545454541</v>
      </c>
    </row>
    <row r="97" spans="1:26" s="18" customFormat="1" ht="13.5" x14ac:dyDescent="0.2">
      <c r="A97" s="13" t="s">
        <v>78</v>
      </c>
      <c r="B97" s="7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6"/>
      <c r="Q97" s="4"/>
      <c r="R97" s="6"/>
      <c r="S97" s="4"/>
      <c r="T97" s="4"/>
      <c r="U97" s="6"/>
      <c r="V97" s="4"/>
      <c r="W97" s="6"/>
      <c r="X97" s="4"/>
      <c r="Y97" s="7"/>
      <c r="Z97" s="7"/>
    </row>
    <row r="98" spans="1:26" s="18" customFormat="1" ht="13.5" x14ac:dyDescent="0.2">
      <c r="A98" s="19" t="s">
        <v>42</v>
      </c>
      <c r="B98" s="7">
        <v>3</v>
      </c>
      <c r="C98" s="4">
        <v>26</v>
      </c>
      <c r="D98" s="4">
        <v>17</v>
      </c>
      <c r="E98" s="4">
        <v>17</v>
      </c>
      <c r="F98" s="4">
        <v>9</v>
      </c>
      <c r="G98" s="4">
        <v>9</v>
      </c>
      <c r="H98" s="4">
        <v>1</v>
      </c>
      <c r="I98" s="4">
        <v>1</v>
      </c>
      <c r="J98" s="4">
        <v>1</v>
      </c>
      <c r="K98" s="4">
        <v>1</v>
      </c>
      <c r="L98" s="4">
        <v>0</v>
      </c>
      <c r="M98" s="4">
        <v>0</v>
      </c>
      <c r="N98" s="4">
        <v>6</v>
      </c>
      <c r="O98" s="4">
        <v>4</v>
      </c>
      <c r="P98" s="29">
        <f t="shared" si="77"/>
        <v>66.666666666666657</v>
      </c>
      <c r="Q98" s="4">
        <f t="shared" si="90"/>
        <v>2</v>
      </c>
      <c r="R98" s="29">
        <f t="shared" si="88"/>
        <v>88.235294117647058</v>
      </c>
      <c r="S98" s="4">
        <v>0</v>
      </c>
      <c r="T98" s="4">
        <v>0</v>
      </c>
      <c r="U98" s="6">
        <v>0</v>
      </c>
      <c r="V98" s="4">
        <f t="shared" si="91"/>
        <v>0</v>
      </c>
      <c r="W98" s="6">
        <f t="shared" si="89"/>
        <v>100</v>
      </c>
      <c r="X98" s="4">
        <v>0</v>
      </c>
      <c r="Y98" s="7">
        <f t="shared" si="92"/>
        <v>8.6666666666666661</v>
      </c>
      <c r="Z98" s="7">
        <f t="shared" si="93"/>
        <v>0.33333333333333331</v>
      </c>
    </row>
    <row r="99" spans="1:26" s="18" customFormat="1" ht="13.5" x14ac:dyDescent="0.2">
      <c r="A99" s="19" t="s">
        <v>43</v>
      </c>
      <c r="B99" s="7">
        <v>3</v>
      </c>
      <c r="C99" s="4">
        <v>38</v>
      </c>
      <c r="D99" s="4">
        <v>27</v>
      </c>
      <c r="E99" s="4">
        <v>27</v>
      </c>
      <c r="F99" s="4">
        <v>11</v>
      </c>
      <c r="G99" s="4">
        <v>11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5</v>
      </c>
      <c r="O99" s="4">
        <v>5</v>
      </c>
      <c r="P99" s="6">
        <f t="shared" si="77"/>
        <v>100</v>
      </c>
      <c r="Q99" s="4">
        <f t="shared" si="90"/>
        <v>0</v>
      </c>
      <c r="R99" s="6">
        <f t="shared" si="88"/>
        <v>100</v>
      </c>
      <c r="S99" s="4">
        <v>0</v>
      </c>
      <c r="T99" s="4">
        <v>0</v>
      </c>
      <c r="U99" s="6">
        <v>0</v>
      </c>
      <c r="V99" s="4">
        <f t="shared" si="91"/>
        <v>0</v>
      </c>
      <c r="W99" s="6">
        <f t="shared" si="89"/>
        <v>100</v>
      </c>
      <c r="X99" s="4">
        <v>0</v>
      </c>
      <c r="Y99" s="7">
        <f t="shared" si="92"/>
        <v>12.666666666666666</v>
      </c>
      <c r="Z99" s="7">
        <f t="shared" si="93"/>
        <v>0</v>
      </c>
    </row>
    <row r="100" spans="1:26" s="18" customFormat="1" ht="13.5" x14ac:dyDescent="0.2">
      <c r="A100" s="19" t="s">
        <v>44</v>
      </c>
      <c r="B100" s="7">
        <v>3</v>
      </c>
      <c r="C100" s="4">
        <v>17</v>
      </c>
      <c r="D100" s="4">
        <v>13</v>
      </c>
      <c r="E100" s="4">
        <v>13</v>
      </c>
      <c r="F100" s="4">
        <v>4</v>
      </c>
      <c r="G100" s="4">
        <v>4</v>
      </c>
      <c r="H100" s="4">
        <v>2</v>
      </c>
      <c r="I100" s="4">
        <v>2</v>
      </c>
      <c r="J100" s="4">
        <v>2</v>
      </c>
      <c r="K100" s="4">
        <v>2</v>
      </c>
      <c r="L100" s="4">
        <v>0</v>
      </c>
      <c r="M100" s="4">
        <v>0</v>
      </c>
      <c r="N100" s="4">
        <v>2</v>
      </c>
      <c r="O100" s="4">
        <v>2</v>
      </c>
      <c r="P100" s="6">
        <f t="shared" si="77"/>
        <v>100</v>
      </c>
      <c r="Q100" s="4">
        <f t="shared" si="90"/>
        <v>0</v>
      </c>
      <c r="R100" s="6">
        <f t="shared" si="88"/>
        <v>100</v>
      </c>
      <c r="S100" s="4">
        <v>0</v>
      </c>
      <c r="T100" s="4">
        <v>0</v>
      </c>
      <c r="U100" s="6">
        <v>0</v>
      </c>
      <c r="V100" s="4">
        <f t="shared" si="91"/>
        <v>0</v>
      </c>
      <c r="W100" s="6">
        <f t="shared" si="89"/>
        <v>100</v>
      </c>
      <c r="X100" s="4">
        <v>0</v>
      </c>
      <c r="Y100" s="7">
        <f t="shared" si="92"/>
        <v>5.666666666666667</v>
      </c>
      <c r="Z100" s="7">
        <f t="shared" si="93"/>
        <v>0.66666666666666663</v>
      </c>
    </row>
    <row r="101" spans="1:26" s="18" customFormat="1" ht="13.5" x14ac:dyDescent="0.2">
      <c r="A101" s="19" t="s">
        <v>102</v>
      </c>
      <c r="B101" s="7">
        <v>3</v>
      </c>
      <c r="C101" s="4">
        <v>26</v>
      </c>
      <c r="D101" s="4">
        <v>18</v>
      </c>
      <c r="E101" s="4">
        <v>18</v>
      </c>
      <c r="F101" s="4">
        <v>8</v>
      </c>
      <c r="G101" s="4">
        <v>8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2</v>
      </c>
      <c r="O101" s="4">
        <v>1</v>
      </c>
      <c r="P101" s="6">
        <f t="shared" si="77"/>
        <v>50</v>
      </c>
      <c r="Q101" s="4">
        <f t="shared" si="90"/>
        <v>1</v>
      </c>
      <c r="R101" s="29">
        <f t="shared" si="88"/>
        <v>94.444444444444443</v>
      </c>
      <c r="S101" s="4">
        <v>0</v>
      </c>
      <c r="T101" s="4">
        <v>0</v>
      </c>
      <c r="U101" s="6">
        <v>0</v>
      </c>
      <c r="V101" s="4">
        <f t="shared" si="91"/>
        <v>0</v>
      </c>
      <c r="W101" s="6">
        <f t="shared" si="89"/>
        <v>100</v>
      </c>
      <c r="X101" s="4">
        <v>0</v>
      </c>
      <c r="Y101" s="7">
        <f t="shared" si="92"/>
        <v>8.6666666666666661</v>
      </c>
      <c r="Z101" s="7">
        <f t="shared" si="93"/>
        <v>0</v>
      </c>
    </row>
    <row r="102" spans="1:26" s="18" customFormat="1" ht="13.5" x14ac:dyDescent="0.2">
      <c r="A102" s="19" t="s">
        <v>107</v>
      </c>
      <c r="B102" s="7">
        <v>3</v>
      </c>
      <c r="C102" s="4">
        <v>19</v>
      </c>
      <c r="D102" s="4">
        <v>12</v>
      </c>
      <c r="E102" s="4">
        <v>12</v>
      </c>
      <c r="F102" s="4">
        <v>7</v>
      </c>
      <c r="G102" s="4">
        <v>7</v>
      </c>
      <c r="H102" s="4">
        <v>4</v>
      </c>
      <c r="I102" s="4">
        <v>4</v>
      </c>
      <c r="J102" s="4">
        <v>1</v>
      </c>
      <c r="K102" s="4">
        <v>1</v>
      </c>
      <c r="L102" s="4">
        <v>0</v>
      </c>
      <c r="M102" s="4">
        <v>0</v>
      </c>
      <c r="N102" s="4">
        <v>4</v>
      </c>
      <c r="O102" s="4">
        <v>2</v>
      </c>
      <c r="P102" s="6">
        <f t="shared" si="77"/>
        <v>50</v>
      </c>
      <c r="Q102" s="4">
        <f t="shared" si="90"/>
        <v>2</v>
      </c>
      <c r="R102" s="29">
        <f t="shared" si="88"/>
        <v>83.333333333333343</v>
      </c>
      <c r="S102" s="4">
        <v>0</v>
      </c>
      <c r="T102" s="4">
        <v>0</v>
      </c>
      <c r="U102" s="6">
        <v>0</v>
      </c>
      <c r="V102" s="4">
        <f t="shared" si="91"/>
        <v>0</v>
      </c>
      <c r="W102" s="6">
        <f>(1-V102/(I102+G102))*100</f>
        <v>100</v>
      </c>
      <c r="X102" s="4">
        <v>0</v>
      </c>
      <c r="Y102" s="7">
        <f t="shared" ref="Y102" si="114">C102/B102</f>
        <v>6.333333333333333</v>
      </c>
      <c r="Z102" s="7">
        <f t="shared" ref="Z102" si="115">H102/B102</f>
        <v>1.3333333333333333</v>
      </c>
    </row>
    <row r="103" spans="1:26" s="18" customFormat="1" ht="13.5" x14ac:dyDescent="0.2">
      <c r="A103" s="19" t="s">
        <v>45</v>
      </c>
      <c r="B103" s="7">
        <v>3</v>
      </c>
      <c r="C103" s="4">
        <v>15</v>
      </c>
      <c r="D103" s="4">
        <v>8</v>
      </c>
      <c r="E103" s="4">
        <v>8</v>
      </c>
      <c r="F103" s="4">
        <v>7</v>
      </c>
      <c r="G103" s="4">
        <v>7</v>
      </c>
      <c r="H103" s="4">
        <v>7</v>
      </c>
      <c r="I103" s="4">
        <v>7</v>
      </c>
      <c r="J103" s="4">
        <v>4</v>
      </c>
      <c r="K103" s="4">
        <v>4</v>
      </c>
      <c r="L103" s="4">
        <v>0</v>
      </c>
      <c r="M103" s="4">
        <v>0</v>
      </c>
      <c r="N103" s="4">
        <v>0</v>
      </c>
      <c r="O103" s="4">
        <v>0</v>
      </c>
      <c r="P103" s="6">
        <v>0</v>
      </c>
      <c r="Q103" s="4">
        <f t="shared" si="90"/>
        <v>0</v>
      </c>
      <c r="R103" s="6">
        <f t="shared" si="88"/>
        <v>100</v>
      </c>
      <c r="S103" s="4">
        <v>0</v>
      </c>
      <c r="T103" s="4">
        <v>0</v>
      </c>
      <c r="U103" s="6">
        <v>0</v>
      </c>
      <c r="V103" s="4">
        <f t="shared" si="91"/>
        <v>0</v>
      </c>
      <c r="W103" s="6">
        <f t="shared" si="89"/>
        <v>100</v>
      </c>
      <c r="X103" s="4">
        <v>0</v>
      </c>
      <c r="Y103" s="7">
        <f t="shared" si="92"/>
        <v>5</v>
      </c>
      <c r="Z103" s="7">
        <f t="shared" si="93"/>
        <v>2.3333333333333335</v>
      </c>
    </row>
    <row r="104" spans="1:26" s="18" customFormat="1" ht="13.5" x14ac:dyDescent="0.2">
      <c r="A104" s="19" t="s">
        <v>39</v>
      </c>
      <c r="B104" s="7">
        <v>3</v>
      </c>
      <c r="C104" s="4">
        <v>32</v>
      </c>
      <c r="D104" s="4">
        <v>25</v>
      </c>
      <c r="E104" s="4">
        <v>25</v>
      </c>
      <c r="F104" s="4">
        <v>7</v>
      </c>
      <c r="G104" s="4">
        <v>7</v>
      </c>
      <c r="H104" s="4">
        <v>5</v>
      </c>
      <c r="I104" s="4">
        <v>5</v>
      </c>
      <c r="J104" s="4">
        <v>5</v>
      </c>
      <c r="K104" s="4">
        <v>5</v>
      </c>
      <c r="L104" s="4">
        <v>0</v>
      </c>
      <c r="M104" s="4">
        <v>0</v>
      </c>
      <c r="N104" s="4">
        <v>2</v>
      </c>
      <c r="O104" s="4">
        <v>0</v>
      </c>
      <c r="P104" s="6">
        <f t="shared" si="77"/>
        <v>0</v>
      </c>
      <c r="Q104" s="4">
        <f t="shared" si="90"/>
        <v>2</v>
      </c>
      <c r="R104" s="29">
        <f t="shared" si="88"/>
        <v>92</v>
      </c>
      <c r="S104" s="4">
        <v>0</v>
      </c>
      <c r="T104" s="4">
        <v>0</v>
      </c>
      <c r="U104" s="6">
        <v>0</v>
      </c>
      <c r="V104" s="4">
        <f t="shared" si="91"/>
        <v>0</v>
      </c>
      <c r="W104" s="6">
        <f t="shared" si="89"/>
        <v>100</v>
      </c>
      <c r="X104" s="4">
        <v>0</v>
      </c>
      <c r="Y104" s="7">
        <f t="shared" si="92"/>
        <v>10.666666666666666</v>
      </c>
      <c r="Z104" s="7">
        <f t="shared" si="93"/>
        <v>1.6666666666666667</v>
      </c>
    </row>
    <row r="105" spans="1:26" s="18" customFormat="1" ht="13.5" x14ac:dyDescent="0.2">
      <c r="A105" s="19" t="s">
        <v>46</v>
      </c>
      <c r="B105" s="7">
        <v>3</v>
      </c>
      <c r="C105" s="4">
        <v>37</v>
      </c>
      <c r="D105" s="4">
        <v>20</v>
      </c>
      <c r="E105" s="4">
        <v>20</v>
      </c>
      <c r="F105" s="4">
        <v>17</v>
      </c>
      <c r="G105" s="4">
        <v>17</v>
      </c>
      <c r="H105" s="4">
        <v>4</v>
      </c>
      <c r="I105" s="4">
        <v>4</v>
      </c>
      <c r="J105" s="4">
        <v>4</v>
      </c>
      <c r="K105" s="4">
        <v>4</v>
      </c>
      <c r="L105" s="4">
        <v>0</v>
      </c>
      <c r="M105" s="4">
        <v>0</v>
      </c>
      <c r="N105" s="4">
        <v>2</v>
      </c>
      <c r="O105" s="4">
        <v>2</v>
      </c>
      <c r="P105" s="6">
        <f t="shared" si="77"/>
        <v>100</v>
      </c>
      <c r="Q105" s="4">
        <f t="shared" si="90"/>
        <v>0</v>
      </c>
      <c r="R105" s="6">
        <f t="shared" si="88"/>
        <v>100</v>
      </c>
      <c r="S105" s="4">
        <v>0</v>
      </c>
      <c r="T105" s="4">
        <v>0</v>
      </c>
      <c r="U105" s="6">
        <v>0</v>
      </c>
      <c r="V105" s="4">
        <f t="shared" si="91"/>
        <v>0</v>
      </c>
      <c r="W105" s="6">
        <f t="shared" si="89"/>
        <v>100</v>
      </c>
      <c r="X105" s="4">
        <v>0</v>
      </c>
      <c r="Y105" s="7">
        <f t="shared" si="92"/>
        <v>12.333333333333334</v>
      </c>
      <c r="Z105" s="7">
        <f t="shared" si="93"/>
        <v>1.3333333333333333</v>
      </c>
    </row>
    <row r="106" spans="1:26" s="18" customFormat="1" ht="13.5" x14ac:dyDescent="0.2">
      <c r="A106" s="19" t="s">
        <v>47</v>
      </c>
      <c r="B106" s="7">
        <v>3</v>
      </c>
      <c r="C106" s="4">
        <v>35</v>
      </c>
      <c r="D106" s="4">
        <v>16</v>
      </c>
      <c r="E106" s="4">
        <v>16</v>
      </c>
      <c r="F106" s="4">
        <v>19</v>
      </c>
      <c r="G106" s="4">
        <v>19</v>
      </c>
      <c r="H106" s="4">
        <v>4</v>
      </c>
      <c r="I106" s="4">
        <v>4</v>
      </c>
      <c r="J106" s="4">
        <v>0</v>
      </c>
      <c r="K106" s="4">
        <v>0</v>
      </c>
      <c r="L106" s="4">
        <v>0</v>
      </c>
      <c r="M106" s="4">
        <v>0</v>
      </c>
      <c r="N106" s="4">
        <v>1</v>
      </c>
      <c r="O106" s="4">
        <v>1</v>
      </c>
      <c r="P106" s="6">
        <f t="shared" si="77"/>
        <v>100</v>
      </c>
      <c r="Q106" s="4">
        <f t="shared" si="90"/>
        <v>0</v>
      </c>
      <c r="R106" s="6">
        <f t="shared" si="88"/>
        <v>100</v>
      </c>
      <c r="S106" s="4">
        <v>0</v>
      </c>
      <c r="T106" s="4">
        <v>0</v>
      </c>
      <c r="U106" s="6">
        <v>0</v>
      </c>
      <c r="V106" s="4">
        <f t="shared" si="91"/>
        <v>0</v>
      </c>
      <c r="W106" s="6">
        <f t="shared" si="89"/>
        <v>100</v>
      </c>
      <c r="X106" s="4">
        <v>0</v>
      </c>
      <c r="Y106" s="7">
        <f t="shared" si="92"/>
        <v>11.666666666666666</v>
      </c>
      <c r="Z106" s="7">
        <f t="shared" si="93"/>
        <v>1.3333333333333333</v>
      </c>
    </row>
    <row r="107" spans="1:26" s="18" customFormat="1" ht="13.5" x14ac:dyDescent="0.2">
      <c r="A107" s="19" t="s">
        <v>48</v>
      </c>
      <c r="B107" s="7">
        <v>2</v>
      </c>
      <c r="C107" s="4">
        <v>10</v>
      </c>
      <c r="D107" s="4">
        <v>7</v>
      </c>
      <c r="E107" s="4">
        <v>7</v>
      </c>
      <c r="F107" s="4">
        <v>3</v>
      </c>
      <c r="G107" s="4">
        <v>3</v>
      </c>
      <c r="H107" s="4">
        <v>2</v>
      </c>
      <c r="I107" s="4">
        <v>2</v>
      </c>
      <c r="J107" s="4">
        <v>1</v>
      </c>
      <c r="K107" s="4">
        <v>1</v>
      </c>
      <c r="L107" s="4">
        <v>0</v>
      </c>
      <c r="M107" s="4">
        <v>0</v>
      </c>
      <c r="N107" s="4">
        <v>3</v>
      </c>
      <c r="O107" s="4">
        <v>2</v>
      </c>
      <c r="P107" s="29">
        <f t="shared" si="77"/>
        <v>66.666666666666657</v>
      </c>
      <c r="Q107" s="4">
        <f t="shared" si="90"/>
        <v>1</v>
      </c>
      <c r="R107" s="29">
        <f t="shared" si="88"/>
        <v>85.714285714285722</v>
      </c>
      <c r="S107" s="4">
        <v>0</v>
      </c>
      <c r="T107" s="4">
        <v>0</v>
      </c>
      <c r="U107" s="6">
        <v>0</v>
      </c>
      <c r="V107" s="4">
        <f t="shared" si="91"/>
        <v>0</v>
      </c>
      <c r="W107" s="6">
        <f t="shared" si="89"/>
        <v>100</v>
      </c>
      <c r="X107" s="4">
        <v>0</v>
      </c>
      <c r="Y107" s="7">
        <f t="shared" si="92"/>
        <v>5</v>
      </c>
      <c r="Z107" s="7">
        <f t="shared" si="93"/>
        <v>1</v>
      </c>
    </row>
    <row r="108" spans="1:26" s="18" customFormat="1" ht="13.5" x14ac:dyDescent="0.2">
      <c r="A108" s="19" t="s">
        <v>49</v>
      </c>
      <c r="B108" s="7">
        <v>3</v>
      </c>
      <c r="C108" s="4">
        <v>21</v>
      </c>
      <c r="D108" s="4">
        <v>16</v>
      </c>
      <c r="E108" s="4">
        <v>16</v>
      </c>
      <c r="F108" s="4">
        <v>5</v>
      </c>
      <c r="G108" s="4">
        <v>5</v>
      </c>
      <c r="H108" s="4">
        <v>3</v>
      </c>
      <c r="I108" s="4">
        <v>3</v>
      </c>
      <c r="J108" s="4">
        <v>3</v>
      </c>
      <c r="K108" s="4">
        <v>3</v>
      </c>
      <c r="L108" s="4">
        <v>0</v>
      </c>
      <c r="M108" s="4">
        <v>0</v>
      </c>
      <c r="N108" s="4">
        <v>8</v>
      </c>
      <c r="O108" s="4">
        <v>7</v>
      </c>
      <c r="P108" s="29">
        <f t="shared" si="77"/>
        <v>87.5</v>
      </c>
      <c r="Q108" s="4">
        <f t="shared" si="90"/>
        <v>1</v>
      </c>
      <c r="R108" s="29">
        <f t="shared" si="88"/>
        <v>93.75</v>
      </c>
      <c r="S108" s="4">
        <v>0</v>
      </c>
      <c r="T108" s="4">
        <v>0</v>
      </c>
      <c r="U108" s="6">
        <v>0</v>
      </c>
      <c r="V108" s="4">
        <f t="shared" si="91"/>
        <v>0</v>
      </c>
      <c r="W108" s="6">
        <f t="shared" si="89"/>
        <v>100</v>
      </c>
      <c r="X108" s="4">
        <v>0</v>
      </c>
      <c r="Y108" s="7">
        <f t="shared" si="92"/>
        <v>7</v>
      </c>
      <c r="Z108" s="7">
        <f t="shared" si="93"/>
        <v>1</v>
      </c>
    </row>
    <row r="109" spans="1:26" s="18" customFormat="1" ht="13.5" x14ac:dyDescent="0.2">
      <c r="A109" s="19" t="s">
        <v>50</v>
      </c>
      <c r="B109" s="7">
        <v>2</v>
      </c>
      <c r="C109" s="4">
        <v>27</v>
      </c>
      <c r="D109" s="4">
        <v>19</v>
      </c>
      <c r="E109" s="4">
        <v>19</v>
      </c>
      <c r="F109" s="4">
        <v>8</v>
      </c>
      <c r="G109" s="4">
        <v>8</v>
      </c>
      <c r="H109" s="4">
        <v>2</v>
      </c>
      <c r="I109" s="4">
        <v>2</v>
      </c>
      <c r="J109" s="4">
        <v>2</v>
      </c>
      <c r="K109" s="4">
        <v>2</v>
      </c>
      <c r="L109" s="4">
        <v>0</v>
      </c>
      <c r="M109" s="4">
        <v>0</v>
      </c>
      <c r="N109" s="4">
        <v>3</v>
      </c>
      <c r="O109" s="4">
        <v>3</v>
      </c>
      <c r="P109" s="6">
        <f t="shared" si="77"/>
        <v>100</v>
      </c>
      <c r="Q109" s="4">
        <f t="shared" si="90"/>
        <v>0</v>
      </c>
      <c r="R109" s="6">
        <f t="shared" si="88"/>
        <v>100</v>
      </c>
      <c r="S109" s="4">
        <v>0</v>
      </c>
      <c r="T109" s="4">
        <v>0</v>
      </c>
      <c r="U109" s="6">
        <v>0</v>
      </c>
      <c r="V109" s="4">
        <f t="shared" si="91"/>
        <v>0</v>
      </c>
      <c r="W109" s="6">
        <f t="shared" si="89"/>
        <v>100</v>
      </c>
      <c r="X109" s="4">
        <v>0</v>
      </c>
      <c r="Y109" s="7">
        <f t="shared" si="92"/>
        <v>13.5</v>
      </c>
      <c r="Z109" s="7">
        <f t="shared" si="93"/>
        <v>1</v>
      </c>
    </row>
    <row r="110" spans="1:26" s="18" customFormat="1" ht="13.5" x14ac:dyDescent="0.2">
      <c r="A110" s="19" t="s">
        <v>51</v>
      </c>
      <c r="B110" s="7">
        <v>3</v>
      </c>
      <c r="C110" s="4">
        <v>32</v>
      </c>
      <c r="D110" s="4">
        <v>25</v>
      </c>
      <c r="E110" s="4">
        <v>25</v>
      </c>
      <c r="F110" s="4">
        <v>7</v>
      </c>
      <c r="G110" s="4">
        <v>7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6</v>
      </c>
      <c r="O110" s="4">
        <v>5</v>
      </c>
      <c r="P110" s="29">
        <f t="shared" si="77"/>
        <v>83.333333333333343</v>
      </c>
      <c r="Q110" s="4">
        <f t="shared" si="90"/>
        <v>1</v>
      </c>
      <c r="R110" s="29">
        <f t="shared" si="88"/>
        <v>96</v>
      </c>
      <c r="S110" s="4">
        <v>0</v>
      </c>
      <c r="T110" s="4">
        <v>0</v>
      </c>
      <c r="U110" s="6">
        <v>0</v>
      </c>
      <c r="V110" s="4">
        <f t="shared" si="91"/>
        <v>0</v>
      </c>
      <c r="W110" s="6">
        <f t="shared" si="89"/>
        <v>100</v>
      </c>
      <c r="X110" s="4">
        <v>0</v>
      </c>
      <c r="Y110" s="7">
        <f t="shared" si="92"/>
        <v>10.666666666666666</v>
      </c>
      <c r="Z110" s="7">
        <f t="shared" si="93"/>
        <v>0</v>
      </c>
    </row>
    <row r="111" spans="1:26" s="18" customFormat="1" ht="13.5" x14ac:dyDescent="0.2">
      <c r="A111" s="19" t="s">
        <v>52</v>
      </c>
      <c r="B111" s="7">
        <v>3</v>
      </c>
      <c r="C111" s="4">
        <v>23</v>
      </c>
      <c r="D111" s="4">
        <v>21</v>
      </c>
      <c r="E111" s="4">
        <v>21</v>
      </c>
      <c r="F111" s="4">
        <v>2</v>
      </c>
      <c r="G111" s="4">
        <v>2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7</v>
      </c>
      <c r="O111" s="4">
        <v>6</v>
      </c>
      <c r="P111" s="29">
        <f t="shared" si="77"/>
        <v>85.714285714285708</v>
      </c>
      <c r="Q111" s="4">
        <f t="shared" si="90"/>
        <v>1</v>
      </c>
      <c r="R111" s="29">
        <f t="shared" si="88"/>
        <v>95.238095238095227</v>
      </c>
      <c r="S111" s="4">
        <v>0</v>
      </c>
      <c r="T111" s="4">
        <v>0</v>
      </c>
      <c r="U111" s="6">
        <v>0</v>
      </c>
      <c r="V111" s="4">
        <f t="shared" si="91"/>
        <v>0</v>
      </c>
      <c r="W111" s="6">
        <f t="shared" si="89"/>
        <v>100</v>
      </c>
      <c r="X111" s="4">
        <v>0</v>
      </c>
      <c r="Y111" s="7">
        <f t="shared" si="92"/>
        <v>7.666666666666667</v>
      </c>
      <c r="Z111" s="7">
        <f t="shared" si="93"/>
        <v>0</v>
      </c>
    </row>
    <row r="112" spans="1:26" s="18" customFormat="1" ht="13.5" x14ac:dyDescent="0.2">
      <c r="A112" s="19" t="s">
        <v>8</v>
      </c>
      <c r="B112" s="7">
        <f>SUM(B98:B111)</f>
        <v>40</v>
      </c>
      <c r="C112" s="4">
        <f>SUM(C98:C111)</f>
        <v>358</v>
      </c>
      <c r="D112" s="4">
        <f>SUM(D98:D111)</f>
        <v>244</v>
      </c>
      <c r="E112" s="4">
        <f>SUM(E98:E111)</f>
        <v>244</v>
      </c>
      <c r="F112" s="4">
        <f t="shared" si="95"/>
        <v>114</v>
      </c>
      <c r="G112" s="4">
        <f t="shared" ref="G112:O112" si="116">SUM(G98:G111)</f>
        <v>114</v>
      </c>
      <c r="H112" s="4">
        <f t="shared" si="116"/>
        <v>34</v>
      </c>
      <c r="I112" s="4">
        <f t="shared" si="116"/>
        <v>34</v>
      </c>
      <c r="J112" s="4">
        <f t="shared" si="116"/>
        <v>23</v>
      </c>
      <c r="K112" s="4">
        <f t="shared" si="116"/>
        <v>23</v>
      </c>
      <c r="L112" s="4">
        <f t="shared" si="116"/>
        <v>0</v>
      </c>
      <c r="M112" s="4">
        <f t="shared" si="116"/>
        <v>0</v>
      </c>
      <c r="N112" s="4">
        <f t="shared" si="116"/>
        <v>51</v>
      </c>
      <c r="O112" s="4">
        <f t="shared" si="116"/>
        <v>40</v>
      </c>
      <c r="P112" s="29">
        <f t="shared" si="77"/>
        <v>78.431372549019613</v>
      </c>
      <c r="Q112" s="4">
        <f t="shared" si="90"/>
        <v>11</v>
      </c>
      <c r="R112" s="29">
        <f t="shared" si="88"/>
        <v>95.491803278688522</v>
      </c>
      <c r="S112" s="4">
        <f>SUM(S98:S111)</f>
        <v>0</v>
      </c>
      <c r="T112" s="4">
        <f>SUM(T98:T111)</f>
        <v>0</v>
      </c>
      <c r="U112" s="6">
        <v>0</v>
      </c>
      <c r="V112" s="4">
        <f t="shared" si="91"/>
        <v>0</v>
      </c>
      <c r="W112" s="6">
        <f t="shared" si="89"/>
        <v>100</v>
      </c>
      <c r="X112" s="4">
        <f>SUM(X98:X111)</f>
        <v>0</v>
      </c>
      <c r="Y112" s="7">
        <f t="shared" si="92"/>
        <v>8.9499999999999993</v>
      </c>
      <c r="Z112" s="7">
        <f t="shared" si="93"/>
        <v>0.85</v>
      </c>
    </row>
    <row r="113" spans="1:26" s="18" customFormat="1" ht="13.5" x14ac:dyDescent="0.2">
      <c r="A113" s="13" t="s">
        <v>53</v>
      </c>
      <c r="B113" s="7">
        <f>B13+B16+B19+B22+B25+B29+B33+B38+B42+B45+B48+B51+B54+B58+B61+B64+B67+B70+B76+B84+B88+B92+B96+B112+B80</f>
        <v>139.1</v>
      </c>
      <c r="C113" s="4">
        <f>C13+C16+C19+C22+C25+C29+C33+C38+C42+C45+C48+C51+C54+C58+C61+C64+C67+C70+C76+C84+C88+C92+C96+C112+C80</f>
        <v>955</v>
      </c>
      <c r="D113" s="4">
        <f>D13+D16+D19+D22+D25+D29+D33+D38+D42+D45+D48+D51+D54+D58+D61+D64+D67+D70+D76+D84+D88+D92+D96+D112+D80</f>
        <v>700</v>
      </c>
      <c r="E113" s="4">
        <f>E13+E16+E19+E22+E25+E29+E33+E38+E42+E45+E48+E51+E54+E58+E61+E64+E67+E70+E76+E84+E88+E92+E96+E112+E80</f>
        <v>702</v>
      </c>
      <c r="F113" s="4">
        <f t="shared" si="95"/>
        <v>255</v>
      </c>
      <c r="G113" s="4">
        <f t="shared" ref="G113:O113" si="117">G13+G16+G19+G22+G25+G29+G33+G38+G42+G45+G48+G51+G54+G58+G61+G64+G67+G70+G76+G84+G88+G92+G96+G112+G80</f>
        <v>257</v>
      </c>
      <c r="H113" s="4">
        <f t="shared" si="117"/>
        <v>131</v>
      </c>
      <c r="I113" s="4">
        <f t="shared" si="117"/>
        <v>132</v>
      </c>
      <c r="J113" s="4">
        <f t="shared" si="117"/>
        <v>92</v>
      </c>
      <c r="K113" s="4">
        <f t="shared" si="117"/>
        <v>92</v>
      </c>
      <c r="L113" s="4">
        <f t="shared" si="117"/>
        <v>0</v>
      </c>
      <c r="M113" s="4">
        <f t="shared" si="117"/>
        <v>0</v>
      </c>
      <c r="N113" s="4">
        <f t="shared" si="117"/>
        <v>95</v>
      </c>
      <c r="O113" s="4">
        <f t="shared" si="117"/>
        <v>63</v>
      </c>
      <c r="P113" s="29">
        <f t="shared" si="77"/>
        <v>66.315789473684205</v>
      </c>
      <c r="Q113" s="4">
        <f t="shared" si="90"/>
        <v>32</v>
      </c>
      <c r="R113" s="29">
        <f t="shared" si="88"/>
        <v>95.441595441595439</v>
      </c>
      <c r="S113" s="4">
        <f>S13+S16+S19+S22+S25+S29+S33+S38+S42+S45+S48+S51+S54+S58+S61+S64+S67+S70+S76+S84+S88+S92+S96+S112+S80</f>
        <v>5</v>
      </c>
      <c r="T113" s="4">
        <f>T13+T16+T19+T22+T25+T29+T33+T38+T42+T45+T48+T51+T54+T58+T61+T64+T67+T70+T76+T84+T88+T92+T96+T112+T80</f>
        <v>3</v>
      </c>
      <c r="U113" s="29">
        <f t="shared" ref="U113" si="118">T113/S113*100</f>
        <v>60</v>
      </c>
      <c r="V113" s="4">
        <f t="shared" si="91"/>
        <v>2</v>
      </c>
      <c r="W113" s="29">
        <f t="shared" si="89"/>
        <v>99.485861182519272</v>
      </c>
      <c r="X113" s="4">
        <f>X13+X16+X19+X22+X25+X29+X33+X38+X42+X45+X48+X51+X54+X58+X61+X64+X67+X70+X76+X84+X88+X92+X96+X112+X80</f>
        <v>0</v>
      </c>
      <c r="Y113" s="7">
        <f t="shared" si="92"/>
        <v>6.8655643421998569</v>
      </c>
      <c r="Z113" s="7">
        <f t="shared" si="93"/>
        <v>0.94176851186196986</v>
      </c>
    </row>
    <row r="114" spans="1:26" s="18" customFormat="1" x14ac:dyDescent="0.2">
      <c r="A114" s="22"/>
      <c r="B114" s="23"/>
      <c r="C114" s="24"/>
      <c r="D114" s="24"/>
      <c r="E114" s="24"/>
      <c r="F114" s="24"/>
      <c r="G114" s="25"/>
      <c r="H114" s="24"/>
      <c r="I114" s="24"/>
      <c r="J114" s="25"/>
      <c r="K114" s="24"/>
      <c r="L114" s="24"/>
      <c r="M114" s="24"/>
      <c r="N114" s="25"/>
      <c r="O114" s="24"/>
      <c r="P114" s="24"/>
      <c r="Q114" s="24"/>
      <c r="R114" s="9"/>
      <c r="S114" s="8"/>
      <c r="T114" s="8"/>
      <c r="U114" s="8"/>
      <c r="V114" s="9"/>
      <c r="W114" s="8"/>
      <c r="X114" s="9"/>
      <c r="Y114" s="9"/>
      <c r="Z114" s="8"/>
    </row>
    <row r="115" spans="1:26" s="18" customFormat="1" x14ac:dyDescent="0.2">
      <c r="A115" s="22"/>
      <c r="B115" s="23"/>
      <c r="C115" s="24"/>
      <c r="D115" s="24"/>
      <c r="E115" s="24"/>
      <c r="F115" s="24"/>
      <c r="G115" s="25"/>
      <c r="H115" s="24"/>
      <c r="I115" s="24"/>
      <c r="J115" s="25"/>
      <c r="K115" s="24"/>
      <c r="L115" s="24"/>
      <c r="M115" s="24"/>
      <c r="N115" s="25"/>
      <c r="O115" s="24"/>
      <c r="P115" s="24"/>
      <c r="Q115" s="24"/>
      <c r="R115" s="9"/>
      <c r="S115" s="8"/>
      <c r="T115" s="8"/>
      <c r="U115" s="8"/>
      <c r="V115" s="9"/>
      <c r="W115" s="8"/>
      <c r="X115" s="9"/>
      <c r="Y115" s="9"/>
      <c r="Z115" s="8"/>
    </row>
    <row r="116" spans="1:26" s="18" customFormat="1" x14ac:dyDescent="0.2">
      <c r="A116" s="22"/>
      <c r="B116" s="23"/>
      <c r="C116" s="24"/>
      <c r="D116" s="24"/>
      <c r="E116" s="24"/>
      <c r="F116" s="24"/>
      <c r="G116" s="25"/>
      <c r="H116" s="24"/>
      <c r="I116" s="24"/>
      <c r="J116" s="25"/>
      <c r="K116" s="24"/>
      <c r="L116" s="24"/>
      <c r="M116" s="24"/>
      <c r="N116" s="25"/>
      <c r="O116" s="24"/>
      <c r="P116" s="24"/>
      <c r="Q116" s="24"/>
      <c r="R116" s="9"/>
      <c r="S116" s="8"/>
      <c r="T116" s="8"/>
      <c r="U116" s="8"/>
      <c r="V116" s="9"/>
      <c r="W116" s="8"/>
      <c r="X116" s="9"/>
      <c r="Y116" s="9"/>
      <c r="Z116" s="8"/>
    </row>
  </sheetData>
  <sheetProtection password="CF36" sheet="1" objects="1" scenarios="1"/>
  <mergeCells count="44">
    <mergeCell ref="Y8:Y9"/>
    <mergeCell ref="Z8:Z9"/>
    <mergeCell ref="Y4:Z7"/>
    <mergeCell ref="N4:X4"/>
    <mergeCell ref="X5:X9"/>
    <mergeCell ref="S5:W5"/>
    <mergeCell ref="S6:S9"/>
    <mergeCell ref="T6:U6"/>
    <mergeCell ref="T7:T9"/>
    <mergeCell ref="U7:U9"/>
    <mergeCell ref="V6:V9"/>
    <mergeCell ref="W6:W9"/>
    <mergeCell ref="N5:R5"/>
    <mergeCell ref="N6:N9"/>
    <mergeCell ref="O6:P6"/>
    <mergeCell ref="O7:O9"/>
    <mergeCell ref="P7:P9"/>
    <mergeCell ref="Q6:Q9"/>
    <mergeCell ref="R6:R9"/>
    <mergeCell ref="D8:D9"/>
    <mergeCell ref="E8:E9"/>
    <mergeCell ref="F7:G7"/>
    <mergeCell ref="F8:F9"/>
    <mergeCell ref="C4:M4"/>
    <mergeCell ref="L5:M6"/>
    <mergeCell ref="L7:L9"/>
    <mergeCell ref="M7:M9"/>
    <mergeCell ref="G8:G9"/>
    <mergeCell ref="A3:O3"/>
    <mergeCell ref="A2:Z2"/>
    <mergeCell ref="A1:Z1"/>
    <mergeCell ref="C6:C9"/>
    <mergeCell ref="A4:A9"/>
    <mergeCell ref="B4:B9"/>
    <mergeCell ref="C5:G5"/>
    <mergeCell ref="H5:K5"/>
    <mergeCell ref="H6:I6"/>
    <mergeCell ref="J6:K6"/>
    <mergeCell ref="H7:H9"/>
    <mergeCell ref="I7:I9"/>
    <mergeCell ref="J7:J9"/>
    <mergeCell ref="K7:K9"/>
    <mergeCell ref="D6:G6"/>
    <mergeCell ref="D7:E7"/>
  </mergeCells>
  <phoneticPr fontId="1" type="noConversion"/>
  <printOptions horizontalCentered="1"/>
  <pageMargins left="7.874015748031496E-2" right="7.874015748031496E-2" top="0.43307086614173229" bottom="0.35433070866141736" header="0.27559055118110237" footer="0.27559055118110237"/>
  <pageSetup paperSize="9" scale="56" fitToWidth="2" fitToHeight="2" orientation="landscape" r:id="rId1"/>
  <headerFooter alignWithMargins="0">
    <oddFooter>&amp;C&amp;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Уголовные</vt:lpstr>
      <vt:lpstr>Уголовные!Заголовки_для_печати</vt:lpstr>
      <vt:lpstr>Уголовные!Область_печати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user</cp:lastModifiedBy>
  <cp:lastPrinted>2018-04-18T10:57:42Z</cp:lastPrinted>
  <dcterms:created xsi:type="dcterms:W3CDTF">2005-11-18T06:15:16Z</dcterms:created>
  <dcterms:modified xsi:type="dcterms:W3CDTF">2018-04-18T11:48:14Z</dcterms:modified>
</cp:coreProperties>
</file>